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1840" windowHeight="11832"/>
  </bookViews>
  <sheets>
    <sheet name="звіт з 01.01.2020" sheetId="3" r:id="rId1"/>
  </sheets>
  <definedNames>
    <definedName name="_xlnm.Print_Area" localSheetId="0">'звіт з 01.01.2020'!$A$1:$M$111</definedName>
  </definedNames>
  <calcPr calcId="145621"/>
</workbook>
</file>

<file path=xl/calcChain.xml><?xml version="1.0" encoding="utf-8"?>
<calcChain xmlns="http://schemas.openxmlformats.org/spreadsheetml/2006/main">
  <c r="L78" i="3" l="1"/>
  <c r="M78" i="3" s="1"/>
  <c r="J78" i="3"/>
  <c r="J84" i="3"/>
  <c r="G81" i="3"/>
  <c r="G78" i="3"/>
  <c r="I84" i="3"/>
  <c r="L74" i="3"/>
  <c r="J68" i="3"/>
  <c r="F97" i="3"/>
  <c r="G97" i="3" s="1"/>
  <c r="F84" i="3"/>
  <c r="G84" i="3" s="1"/>
  <c r="F78" i="3"/>
  <c r="I71" i="3"/>
  <c r="F71" i="3"/>
  <c r="I38" i="3"/>
  <c r="L38" i="3" s="1"/>
  <c r="L36" i="3"/>
  <c r="L41" i="3"/>
  <c r="L43" i="3"/>
  <c r="L44" i="3"/>
  <c r="L46" i="3"/>
  <c r="L47" i="3"/>
  <c r="G48" i="3"/>
  <c r="H48" i="3"/>
  <c r="I48" i="3"/>
  <c r="J48" i="3"/>
  <c r="K48" i="3"/>
  <c r="M48" i="3"/>
  <c r="E48" i="3"/>
  <c r="F45" i="3"/>
  <c r="L45" i="3"/>
  <c r="F42" i="3"/>
  <c r="L42" i="3"/>
  <c r="F40" i="3"/>
  <c r="L40" i="3"/>
  <c r="F39" i="3"/>
  <c r="L39" i="3" s="1"/>
  <c r="F38" i="3"/>
  <c r="F37" i="3"/>
  <c r="L37" i="3"/>
  <c r="F35" i="3"/>
  <c r="L35" i="3"/>
  <c r="F34" i="3"/>
  <c r="L34" i="3" s="1"/>
  <c r="L91" i="3"/>
  <c r="M91" i="3"/>
  <c r="J65" i="3"/>
  <c r="I97" i="3"/>
  <c r="J91" i="3"/>
  <c r="L71" i="3"/>
  <c r="L68" i="3"/>
  <c r="K68" i="3"/>
  <c r="L65" i="3"/>
  <c r="K71" i="3"/>
  <c r="G68" i="3"/>
  <c r="G71" i="3"/>
  <c r="M71" i="3" s="1"/>
  <c r="G91" i="3"/>
  <c r="G94" i="3"/>
  <c r="G65" i="3"/>
  <c r="J71" i="3"/>
  <c r="K57" i="3"/>
  <c r="G57" i="3"/>
  <c r="L57" i="3"/>
  <c r="J57" i="3"/>
  <c r="M57" i="3"/>
  <c r="M68" i="3"/>
  <c r="K65" i="3"/>
  <c r="M65" i="3"/>
  <c r="L48" i="3" l="1"/>
  <c r="L97" i="3"/>
  <c r="F48" i="3"/>
  <c r="L84" i="3"/>
  <c r="M84" i="3" s="1"/>
</calcChain>
</file>

<file path=xl/sharedStrings.xml><?xml version="1.0" encoding="utf-8"?>
<sst xmlns="http://schemas.openxmlformats.org/spreadsheetml/2006/main" count="171" uniqueCount="99">
  <si>
    <t>1.</t>
  </si>
  <si>
    <t>(КТПКВК МБ)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</si>
  <si>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</si>
  <si>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</si>
  <si>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</si>
  <si>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</si>
  <si>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</si>
  <si>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</si>
  <si>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</si>
  <si>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</si>
  <si>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(підпис)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</si>
  <si>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</si>
  <si>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</si>
  <si>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</si>
  <si>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</si>
  <si>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</si>
  <si>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</si>
  <si>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</si>
  <si>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</si>
  <si>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</si>
  <si>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</si>
  <si>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</si>
  <si>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</si>
  <si>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</si>
  <si>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</si>
  <si>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</si>
  <si>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</si>
  <si>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</si>
  <si>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</si>
  <si>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</si>
  <si>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</si>
  <si>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</si>
  <si>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</si>
  <si>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</si>
  <si>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</si>
  <si>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</si>
  <si>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</si>
  <si>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</si>
  <si>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</si>
  <si>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про виконання паспорта бюджетної програми місцевого бюджету за 2019 рік</t>
  </si>
  <si>
    <t>Управління житлово-комунального господарства та будівництва Ніжинської міської ради</t>
  </si>
  <si>
    <t>Керівник установи</t>
  </si>
  <si>
    <t>Головний бухгалтер</t>
  </si>
  <si>
    <t>А.М. Кушніренко</t>
  </si>
  <si>
    <t>В.М. Давиденко</t>
  </si>
  <si>
    <t>N
 з/п</t>
  </si>
  <si>
    <t>Фактичні результативні показники, досягнуті за рахунок касових видатків (наданих кредитів)</t>
  </si>
  <si>
    <t>Пояснення щодо причин розбіжностей між затвердженими та досягнутими результативними показниками</t>
  </si>
  <si>
    <t>Рівень виконання завдань</t>
  </si>
  <si>
    <t>Забезпечення проведення капітального ремонту об´єктів транспортної інфраструктури</t>
  </si>
  <si>
    <t>Затрат</t>
  </si>
  <si>
    <t xml:space="preserve"> Кошторис на 2019рік рішення 62 сесії</t>
  </si>
  <si>
    <t>тис.грн.</t>
  </si>
  <si>
    <t>од.</t>
  </si>
  <si>
    <t>%</t>
  </si>
  <si>
    <t>0443</t>
  </si>
  <si>
    <t>Будівництво інших об'єктів соціальної та виробничої інфраструктури комунальної власності</t>
  </si>
  <si>
    <t xml:space="preserve">Підвищення експлуатаційних властивостей об'єктів соціальної та виробничої інфраструктури  комунальної власності </t>
  </si>
  <si>
    <t>Забезпечення розвитку інфраструктури території</t>
  </si>
  <si>
    <t>Забезпечення будівництва об’єктів</t>
  </si>
  <si>
    <t>Забезпечення реконструкції об’єктів</t>
  </si>
  <si>
    <t xml:space="preserve">Забезпечення проведення капітального ремонту </t>
  </si>
  <si>
    <t>Будівництво ФОК з басейнами (типової будівлі басейну "Н2О-Classic"), вул.Незалежності, 22, м.Ніжин, Чернігівська обл., в т.ч.ПВР</t>
  </si>
  <si>
    <t>Будівництво міського кладовища на території Кунашівської сільської ради, Ніжинського району, в т.ч.ПВР</t>
  </si>
  <si>
    <t>Будівництво артезіанської свердловини для житлового будинку Кунашівський старостинський округ в т.ч.ПВР</t>
  </si>
  <si>
    <t>Капіт.ремонт елементів благоустрою з  встановленням пам’ятника борцям за Незалежність та територіальну цілісність України  на території парку Незалежності по вул. Незалежності у м. Ніжин Чернігівської обл в т.ч. ПВР</t>
  </si>
  <si>
    <t>Реконструкція пішоходної частини з елементами благоустрою території, прилеглої до адмінбудівлі за адресою пл.імені І.Франка в м. Ніжин Чернігівської обл.</t>
  </si>
  <si>
    <t xml:space="preserve">Реконструкція КНС біля р. Остер по вул. Набережна в м. Ніжин, Чернігівської обл. в т.ч. ПВР </t>
  </si>
  <si>
    <t>Реконструкція центральної КНС по вул. Синяківська в м. Ніжин, Чернігівської обл.з виділенням черговості:1 черга-заміна каналізаційної решітки та щитового затвору у правому каналі приймального відділення; 2черга-заміна каналізаційної решітки та щитового заптвору у лівому каналі приймального відділення з реконструкцією покрівлі та вимощення навколо будівлі; 3 черга- улаштування опорядження фасаду на основі профільних металевих листових матеріалів" т.ч.ПВР.</t>
  </si>
  <si>
    <t>Реконструкція самоплинного колектору д-800мм із залізобетонних труб методом протягування поліетиленової труб діаметром 600 мм по вул.Синяківській-Шевченка в м.Ніжин Чернігівської област в т.ч. ПВР</t>
  </si>
  <si>
    <t>Реконструкція вулиці Шевченка з площею імені І.Франка, в т.ч.ПВР</t>
  </si>
  <si>
    <t>Будівництво протипожежного водопостачання до полігону ТПВ по вул. Прилуцька з підключенням до існуючої мережі  водопостачання міста в тч. ПВР</t>
  </si>
  <si>
    <t xml:space="preserve">Будівництво системи відеоспостереження прилеглої території залізничного вокзалу в м.Ніжин, Чернігівської обл. в т.ч.ПВР </t>
  </si>
  <si>
    <t xml:space="preserve">Будівництво системи відеоспостереження для розпізнавання обличчя на площі ім І Франка в м.Ніжин, Чернігівської обл. в т.ч.ПВР </t>
  </si>
  <si>
    <t>Реконструкція нежитлового приміщення по вул.Покровська,8 в т.ч. ПВР</t>
  </si>
  <si>
    <t>Будівництво ЛЕП  по вул.Арвата, Афганців, П.Морозова</t>
  </si>
  <si>
    <t>Завдання 1. Забезпечення будівництва об’єктів</t>
  </si>
  <si>
    <t>обсяг видатків на будівництво</t>
  </si>
  <si>
    <t>Продукту</t>
  </si>
  <si>
    <t>кількість об’єктів, які планується будувати</t>
  </si>
  <si>
    <t>Ефективності</t>
  </si>
  <si>
    <t>середні витрати на будівництво одного об’єкта</t>
  </si>
  <si>
    <t>Якості</t>
  </si>
  <si>
    <t>Завдання 2. Забезпечення реконструкції об’єктів</t>
  </si>
  <si>
    <t>обсяг видатків на реконструкцію</t>
  </si>
  <si>
    <t>кількість об’єктів, які планується реконструювати</t>
  </si>
  <si>
    <t>середні витрати на реконструкцію одного об’єкта</t>
  </si>
  <si>
    <t>обсяг видатків на капітальний ремонт</t>
  </si>
  <si>
    <t>кількість об’єктів, які планується капітальний ремонт</t>
  </si>
  <si>
    <t>середні витрати на капітальний ремонт  одного об’єкта</t>
  </si>
  <si>
    <t xml:space="preserve">Кошторис на 2019 рік рішення 64 сесії  </t>
  </si>
  <si>
    <t>Додаток 5 до рішення сесії</t>
  </si>
  <si>
    <t>Розрахунок (обсяг видатків /кількість об'єктав)</t>
  </si>
  <si>
    <t>Розрахунок (касові видатки/обсяг видатків *100)</t>
  </si>
  <si>
    <t>Кошторис на 2019 рік  Рішення 64 сесії</t>
  </si>
  <si>
    <t>1461,465</t>
  </si>
  <si>
    <t>8,54</t>
  </si>
  <si>
    <t>Бюджетна програма   включає три завдання на виконання  основної мети -  Забезпечення розвитку інфраструктури території Протягом  звітного періоду мета досягнута.  Всі завдання  виконані  вчасно, недопущено виникнення  кредиторської заборгованості  на 01.01.2020р.</t>
  </si>
  <si>
    <t>Пояснення щодо причин розбіжностей між затвердженими та досягнутими результативними показниками залишок планових асигнуань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</si>
</sst>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"/>
    <numFmt numFmtId="177" formatCode="0.0"/>
    <numFmt numFmtId="178" formatCode="#0.00"/>
    <numFmt numFmtId="182" formatCode="0.000"/>
    <numFmt numFmtId="183" formatCode="0.000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vertical="top"/>
    </xf>
  </cellStyleXfs>
  <cellXfs count="126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2" fontId="10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49" fontId="2" fillId="0" borderId="3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vertical="top" wrapText="1"/>
    </xf>
    <xf numFmtId="49" fontId="5" fillId="0" borderId="0" xfId="0" applyNumberFormat="1" applyFont="1" applyBorder="1" applyAlignment="1">
      <alignment vertical="top" wrapText="1"/>
    </xf>
    <xf numFmtId="49" fontId="5" fillId="0" borderId="0" xfId="0" applyNumberFormat="1" applyFont="1" applyFill="1" applyBorder="1" applyAlignment="1">
      <alignment vertical="top" wrapText="1"/>
    </xf>
    <xf numFmtId="9" fontId="10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8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vertical="top" wrapText="1"/>
    </xf>
    <xf numFmtId="49" fontId="5" fillId="0" borderId="7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vertical="top" wrapText="1"/>
    </xf>
    <xf numFmtId="2" fontId="2" fillId="0" borderId="0" xfId="0" applyNumberFormat="1" applyFont="1" applyBorder="1" applyAlignment="1">
      <alignment vertical="top" wrapText="1"/>
    </xf>
    <xf numFmtId="49" fontId="2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176" fontId="2" fillId="0" borderId="1" xfId="0" applyNumberFormat="1" applyFont="1" applyFill="1" applyBorder="1" applyAlignment="1">
      <alignment vertical="top" wrapText="1"/>
    </xf>
    <xf numFmtId="4" fontId="5" fillId="0" borderId="3" xfId="0" applyNumberFormat="1" applyFont="1" applyFill="1" applyBorder="1" applyAlignment="1">
      <alignment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/>
    <xf numFmtId="178" fontId="5" fillId="0" borderId="0" xfId="0" applyNumberFormat="1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vertical="center" wrapText="1"/>
    </xf>
    <xf numFmtId="9" fontId="5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7" fillId="2" borderId="6" xfId="0" applyNumberFormat="1" applyFont="1" applyFill="1" applyBorder="1" applyAlignment="1">
      <alignment vertical="center" wrapText="1"/>
    </xf>
    <xf numFmtId="0" fontId="7" fillId="2" borderId="7" xfId="0" applyNumberFormat="1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5" fillId="0" borderId="6" xfId="0" applyNumberFormat="1" applyFont="1" applyBorder="1" applyAlignment="1">
      <alignment vertical="center" wrapText="1"/>
    </xf>
    <xf numFmtId="0" fontId="5" fillId="0" borderId="7" xfId="0" applyNumberFormat="1" applyFont="1" applyBorder="1" applyAlignment="1">
      <alignment vertical="center" wrapText="1"/>
    </xf>
    <xf numFmtId="176" fontId="4" fillId="0" borderId="1" xfId="1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176" fontId="4" fillId="0" borderId="0" xfId="1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vertical="top" wrapText="1"/>
    </xf>
    <xf numFmtId="49" fontId="5" fillId="2" borderId="3" xfId="0" applyNumberFormat="1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6" fillId="2" borderId="0" xfId="0" applyFont="1" applyFill="1" applyBorder="1" applyAlignment="1">
      <alignment vertical="top" wrapText="1"/>
    </xf>
    <xf numFmtId="4" fontId="12" fillId="0" borderId="0" xfId="0" applyNumberFormat="1" applyFont="1"/>
    <xf numFmtId="182" fontId="5" fillId="0" borderId="1" xfId="0" applyNumberFormat="1" applyFont="1" applyBorder="1" applyAlignment="1">
      <alignment vertical="top" wrapText="1"/>
    </xf>
    <xf numFmtId="4" fontId="5" fillId="0" borderId="0" xfId="0" applyNumberFormat="1" applyFont="1" applyFill="1" applyBorder="1" applyAlignment="1">
      <alignment vertical="center" wrapText="1"/>
    </xf>
    <xf numFmtId="178" fontId="8" fillId="0" borderId="0" xfId="0" applyNumberFormat="1" applyFont="1" applyFill="1" applyBorder="1" applyAlignment="1">
      <alignment vertical="center" wrapText="1"/>
    </xf>
    <xf numFmtId="178" fontId="8" fillId="0" borderId="0" xfId="0" applyNumberFormat="1" applyFont="1" applyFill="1" applyBorder="1" applyAlignment="1">
      <alignment horizontal="center" vertical="center" wrapText="1"/>
    </xf>
    <xf numFmtId="178" fontId="5" fillId="2" borderId="0" xfId="0" applyNumberFormat="1" applyFont="1" applyFill="1" applyBorder="1" applyAlignment="1">
      <alignment vertical="center" wrapText="1"/>
    </xf>
    <xf numFmtId="1" fontId="5" fillId="2" borderId="0" xfId="0" applyNumberFormat="1" applyFont="1" applyFill="1" applyBorder="1" applyAlignment="1">
      <alignment vertical="center" wrapText="1"/>
    </xf>
    <xf numFmtId="176" fontId="4" fillId="0" borderId="1" xfId="1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2" fillId="0" borderId="2" xfId="0" applyFont="1" applyBorder="1" applyAlignment="1">
      <alignment horizontal="center" vertical="top" wrapText="1"/>
    </xf>
    <xf numFmtId="176" fontId="4" fillId="2" borderId="0" xfId="1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5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15" fillId="0" borderId="8" xfId="0" applyFont="1" applyBorder="1" applyAlignment="1">
      <alignment horizontal="center" vertical="top"/>
    </xf>
    <xf numFmtId="0" fontId="16" fillId="0" borderId="2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36"/>
  <sheetViews>
    <sheetView tabSelected="1" topLeftCell="A96" zoomScaleNormal="100" workbookViewId="0">
      <selection activeCell="K100" sqref="K100"/>
    </sheetView>
  </sheetViews>
  <sheetFormatPr defaultColWidth="9.109375" defaultRowHeight="15.6" x14ac:dyDescent="0.3"/>
  <cols>
    <col min="1" max="1" width="7.44140625" style="6" customWidth="1"/>
    <col min="2" max="2" width="26" style="6" customWidth="1"/>
    <col min="3" max="3" width="11.44140625" style="6" customWidth="1"/>
    <col min="4" max="4" width="14.33203125" style="6" customWidth="1"/>
    <col min="5" max="10" width="13" style="6" customWidth="1"/>
    <col min="11" max="11" width="14.88671875" style="6" customWidth="1"/>
    <col min="12" max="12" width="13" style="6" customWidth="1"/>
    <col min="13" max="13" width="14" style="6" customWidth="1"/>
    <col min="14" max="14" width="9.109375" style="6"/>
    <col min="15" max="15" width="13.109375" style="6" bestFit="1" customWidth="1"/>
    <col min="16" max="16384" width="9.109375" style="6"/>
  </cols>
  <sheetData>
    <row r="1" spans="1:59" ht="15.75" customHeight="1" x14ac:dyDescent="0.3">
      <c r="J1" s="104" t="s">
        <v>38</v>
      </c>
      <c r="K1" s="104"/>
      <c r="L1" s="104"/>
      <c r="M1" s="104"/>
    </row>
    <row r="2" spans="1:59" x14ac:dyDescent="0.3">
      <c r="J2" s="104"/>
      <c r="K2" s="104"/>
      <c r="L2" s="104"/>
      <c r="M2" s="104"/>
    </row>
    <row r="3" spans="1:59" x14ac:dyDescent="0.3">
      <c r="J3" s="104"/>
      <c r="K3" s="104"/>
      <c r="L3" s="104"/>
      <c r="M3" s="104"/>
    </row>
    <row r="4" spans="1:59" x14ac:dyDescent="0.3">
      <c r="J4" s="104"/>
      <c r="K4" s="104"/>
      <c r="L4" s="104"/>
      <c r="M4" s="104"/>
    </row>
    <row r="5" spans="1:59" x14ac:dyDescent="0.3">
      <c r="A5" s="105" t="s">
        <v>14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59" x14ac:dyDescent="0.3">
      <c r="A6" s="105" t="s">
        <v>39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59" ht="15.75" customHeight="1" x14ac:dyDescent="0.3">
      <c r="A7" s="106" t="s">
        <v>0</v>
      </c>
      <c r="B7" s="23">
        <v>1200000</v>
      </c>
      <c r="C7" s="26"/>
      <c r="D7"/>
      <c r="E7" s="107" t="s">
        <v>40</v>
      </c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</row>
    <row r="8" spans="1:59" ht="15" customHeight="1" x14ac:dyDescent="0.3">
      <c r="A8" s="106"/>
      <c r="B8" s="24" t="s">
        <v>1</v>
      </c>
      <c r="C8" s="26"/>
      <c r="D8"/>
      <c r="E8" s="109" t="s">
        <v>12</v>
      </c>
      <c r="F8" s="109"/>
      <c r="G8" s="109"/>
      <c r="H8" s="109"/>
      <c r="I8" s="109"/>
      <c r="J8" s="109"/>
      <c r="K8" s="109"/>
      <c r="L8" s="109"/>
      <c r="M8" s="10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59" ht="15.75" customHeight="1" x14ac:dyDescent="0.3">
      <c r="A9" s="106" t="s">
        <v>2</v>
      </c>
      <c r="B9" s="23">
        <v>1210000</v>
      </c>
      <c r="C9" s="26"/>
      <c r="D9"/>
      <c r="E9" s="107" t="s">
        <v>40</v>
      </c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</row>
    <row r="10" spans="1:59" ht="15" customHeight="1" x14ac:dyDescent="0.3">
      <c r="A10" s="106"/>
      <c r="B10" s="24" t="s">
        <v>1</v>
      </c>
      <c r="C10" s="26"/>
      <c r="D10"/>
      <c r="E10" s="109" t="s">
        <v>11</v>
      </c>
      <c r="F10" s="109"/>
      <c r="G10" s="109"/>
      <c r="H10" s="109"/>
      <c r="I10" s="109"/>
      <c r="J10" s="109"/>
      <c r="K10" s="109"/>
      <c r="L10" s="109"/>
      <c r="M10" s="10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59" ht="18.75" customHeight="1" x14ac:dyDescent="0.3">
      <c r="A11" s="106" t="s">
        <v>3</v>
      </c>
      <c r="B11" s="23">
        <v>1217330</v>
      </c>
      <c r="C11" s="10" t="s">
        <v>55</v>
      </c>
      <c r="D11"/>
      <c r="E11" s="93" t="s">
        <v>56</v>
      </c>
      <c r="F11" s="93"/>
      <c r="G11" s="93"/>
      <c r="H11" s="93"/>
      <c r="I11" s="93"/>
      <c r="J11" s="93"/>
      <c r="K11" s="93"/>
      <c r="L11" s="93"/>
      <c r="M11" s="9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</row>
    <row r="12" spans="1:59" ht="15" customHeight="1" x14ac:dyDescent="0.3">
      <c r="A12" s="106"/>
      <c r="B12" s="2" t="s">
        <v>1</v>
      </c>
      <c r="C12" s="2" t="s">
        <v>4</v>
      </c>
      <c r="D12"/>
      <c r="E12" s="109" t="s">
        <v>13</v>
      </c>
      <c r="F12" s="109"/>
      <c r="G12" s="109"/>
      <c r="H12" s="109"/>
      <c r="I12" s="109"/>
      <c r="J12" s="109"/>
      <c r="K12" s="109"/>
      <c r="L12" s="109"/>
      <c r="M12" s="10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59" ht="19.5" customHeight="1" x14ac:dyDescent="0.3">
      <c r="A13" s="103" t="s">
        <v>26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</row>
    <row r="14" spans="1:59" x14ac:dyDescent="0.3">
      <c r="A14" s="1"/>
    </row>
    <row r="15" spans="1:59" ht="31.2" x14ac:dyDescent="0.3">
      <c r="A15" s="5" t="s">
        <v>22</v>
      </c>
      <c r="B15" s="110" t="s">
        <v>23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</row>
    <row r="16" spans="1:59" ht="15.75" customHeight="1" x14ac:dyDescent="0.3">
      <c r="A16" s="11">
        <v>1</v>
      </c>
      <c r="B16" s="111" t="s">
        <v>57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5"/>
    </row>
    <row r="17" spans="1:67" x14ac:dyDescent="0.3">
      <c r="A17" s="11"/>
      <c r="B17" s="96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8"/>
    </row>
    <row r="18" spans="1:67" x14ac:dyDescent="0.3">
      <c r="A18" s="1"/>
    </row>
    <row r="19" spans="1:67" ht="15.75" customHeight="1" x14ac:dyDescent="0.3">
      <c r="A19" s="7" t="s">
        <v>27</v>
      </c>
    </row>
    <row r="20" spans="1:67" ht="19.5" customHeight="1" x14ac:dyDescent="0.3">
      <c r="A20" s="3">
        <v>1</v>
      </c>
      <c r="B20" s="95" t="s">
        <v>58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</row>
    <row r="21" spans="1:67" ht="15.75" customHeight="1" x14ac:dyDescent="0.3">
      <c r="A21" s="7" t="s">
        <v>28</v>
      </c>
    </row>
    <row r="22" spans="1:67" ht="15.75" customHeight="1" x14ac:dyDescent="0.3">
      <c r="A22" s="1"/>
    </row>
    <row r="23" spans="1:67" ht="32.25" customHeight="1" x14ac:dyDescent="0.3">
      <c r="A23" s="11" t="s">
        <v>22</v>
      </c>
      <c r="B23" s="113" t="s">
        <v>6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5"/>
    </row>
    <row r="24" spans="1:67" ht="18.75" customHeight="1" x14ac:dyDescent="0.3">
      <c r="A24" s="60">
        <v>1</v>
      </c>
      <c r="B24" s="116" t="s">
        <v>59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7"/>
    </row>
    <row r="25" spans="1:67" ht="18.75" customHeight="1" x14ac:dyDescent="0.3">
      <c r="A25" s="60">
        <v>2</v>
      </c>
      <c r="B25" s="108" t="s">
        <v>60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9"/>
    </row>
    <row r="26" spans="1:67" ht="15" customHeight="1" x14ac:dyDescent="0.3">
      <c r="A26" s="60">
        <v>3</v>
      </c>
      <c r="B26" s="108" t="s">
        <v>61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9"/>
    </row>
    <row r="27" spans="1:67" x14ac:dyDescent="0.3">
      <c r="A27" s="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</row>
    <row r="28" spans="1:67" x14ac:dyDescent="0.3">
      <c r="A28" s="7" t="s">
        <v>29</v>
      </c>
    </row>
    <row r="29" spans="1:67" ht="15.75" customHeight="1" x14ac:dyDescent="0.3">
      <c r="B29" s="12"/>
      <c r="L29" s="12" t="s">
        <v>24</v>
      </c>
    </row>
    <row r="30" spans="1:67" ht="7.5" customHeight="1" x14ac:dyDescent="0.3">
      <c r="A30" s="1"/>
    </row>
    <row r="31" spans="1:67" ht="30" customHeight="1" x14ac:dyDescent="0.3">
      <c r="A31" s="110" t="s">
        <v>22</v>
      </c>
      <c r="B31" s="110" t="s">
        <v>30</v>
      </c>
      <c r="C31" s="110"/>
      <c r="D31" s="110"/>
      <c r="E31" s="110" t="s">
        <v>15</v>
      </c>
      <c r="F31" s="110"/>
      <c r="G31" s="110"/>
      <c r="H31" s="110" t="s">
        <v>31</v>
      </c>
      <c r="I31" s="110"/>
      <c r="J31" s="110"/>
      <c r="K31" s="110" t="s">
        <v>16</v>
      </c>
      <c r="L31" s="110"/>
      <c r="M31" s="110"/>
      <c r="R31" s="102"/>
      <c r="S31" s="102"/>
      <c r="T31" s="102"/>
      <c r="U31" s="102"/>
      <c r="V31" s="102"/>
      <c r="W31" s="102"/>
      <c r="X31" s="102"/>
      <c r="Y31" s="102"/>
      <c r="Z31" s="102"/>
    </row>
    <row r="32" spans="1:67" ht="33" customHeight="1" x14ac:dyDescent="0.3">
      <c r="A32" s="110"/>
      <c r="B32" s="110"/>
      <c r="C32" s="110"/>
      <c r="D32" s="110"/>
      <c r="E32" s="5" t="s">
        <v>17</v>
      </c>
      <c r="F32" s="5" t="s">
        <v>18</v>
      </c>
      <c r="G32" s="5" t="s">
        <v>19</v>
      </c>
      <c r="H32" s="5" t="s">
        <v>17</v>
      </c>
      <c r="I32" s="5" t="s">
        <v>18</v>
      </c>
      <c r="J32" s="5" t="s">
        <v>19</v>
      </c>
      <c r="K32" s="5" t="s">
        <v>17</v>
      </c>
      <c r="L32" s="5" t="s">
        <v>18</v>
      </c>
      <c r="M32" s="5" t="s">
        <v>19</v>
      </c>
      <c r="R32" s="8"/>
      <c r="S32" s="8"/>
      <c r="T32" s="8"/>
      <c r="U32" s="8"/>
      <c r="V32" s="8"/>
      <c r="W32" s="8"/>
      <c r="X32" s="8"/>
      <c r="Y32" s="8"/>
      <c r="Z32" s="8"/>
    </row>
    <row r="33" spans="1:26" x14ac:dyDescent="0.3">
      <c r="A33" s="11">
        <v>1</v>
      </c>
      <c r="B33" s="96">
        <v>2</v>
      </c>
      <c r="C33" s="97"/>
      <c r="D33" s="98"/>
      <c r="E33" s="11">
        <v>3</v>
      </c>
      <c r="F33" s="11">
        <v>4</v>
      </c>
      <c r="G33" s="11">
        <v>5</v>
      </c>
      <c r="H33" s="11">
        <v>6</v>
      </c>
      <c r="I33" s="11">
        <v>7</v>
      </c>
      <c r="J33" s="11">
        <v>8</v>
      </c>
      <c r="K33" s="11">
        <v>9</v>
      </c>
      <c r="L33" s="11">
        <v>10</v>
      </c>
      <c r="M33" s="36">
        <v>11</v>
      </c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54" customHeight="1" x14ac:dyDescent="0.3">
      <c r="A34" s="61">
        <v>1</v>
      </c>
      <c r="B34" s="89" t="s">
        <v>62</v>
      </c>
      <c r="C34" s="89"/>
      <c r="D34" s="89"/>
      <c r="E34" s="70"/>
      <c r="F34" s="74">
        <f>300000+330000+190000</f>
        <v>820000</v>
      </c>
      <c r="G34" s="74"/>
      <c r="H34" s="74"/>
      <c r="I34" s="74">
        <v>300000</v>
      </c>
      <c r="J34" s="74"/>
      <c r="K34" s="74"/>
      <c r="L34" s="74">
        <f>F34-I34</f>
        <v>520000</v>
      </c>
      <c r="M34" s="74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</row>
    <row r="35" spans="1:26" ht="45.75" customHeight="1" x14ac:dyDescent="0.3">
      <c r="A35" s="61">
        <v>2</v>
      </c>
      <c r="B35" s="89" t="s">
        <v>63</v>
      </c>
      <c r="C35" s="89"/>
      <c r="D35" s="89"/>
      <c r="E35" s="70"/>
      <c r="F35" s="74">
        <f>229000+25000</f>
        <v>254000</v>
      </c>
      <c r="G35" s="74"/>
      <c r="H35" s="74"/>
      <c r="I35" s="74">
        <v>253128.28</v>
      </c>
      <c r="J35" s="74"/>
      <c r="K35" s="74"/>
      <c r="L35" s="74">
        <f t="shared" ref="L35:L47" si="0">F35-I35</f>
        <v>871.72000000000116</v>
      </c>
      <c r="M35" s="74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</row>
    <row r="36" spans="1:26" ht="49.5" customHeight="1" x14ac:dyDescent="0.3">
      <c r="A36" s="61">
        <v>3</v>
      </c>
      <c r="B36" s="89" t="s">
        <v>64</v>
      </c>
      <c r="C36" s="89"/>
      <c r="D36" s="89"/>
      <c r="E36" s="70"/>
      <c r="F36" s="74">
        <v>300000</v>
      </c>
      <c r="G36" s="74"/>
      <c r="H36" s="74"/>
      <c r="I36" s="74"/>
      <c r="J36" s="74"/>
      <c r="K36" s="74"/>
      <c r="L36" s="74">
        <f t="shared" si="0"/>
        <v>300000</v>
      </c>
      <c r="M36" s="74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</row>
    <row r="37" spans="1:26" ht="80.25" customHeight="1" x14ac:dyDescent="0.3">
      <c r="A37" s="61">
        <v>4</v>
      </c>
      <c r="B37" s="89" t="s">
        <v>65</v>
      </c>
      <c r="C37" s="89"/>
      <c r="D37" s="89"/>
      <c r="E37" s="70"/>
      <c r="F37" s="74">
        <f>1300000+170000</f>
        <v>1470000</v>
      </c>
      <c r="G37" s="74"/>
      <c r="H37" s="74"/>
      <c r="I37" s="74">
        <v>1461465.4</v>
      </c>
      <c r="J37" s="74"/>
      <c r="K37" s="74"/>
      <c r="L37" s="74">
        <f t="shared" si="0"/>
        <v>8534.6000000000931</v>
      </c>
      <c r="M37" s="74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</row>
    <row r="38" spans="1:26" ht="66" customHeight="1" x14ac:dyDescent="0.3">
      <c r="A38" s="61">
        <v>5</v>
      </c>
      <c r="B38" s="89" t="s">
        <v>66</v>
      </c>
      <c r="C38" s="89"/>
      <c r="D38" s="89"/>
      <c r="E38" s="70"/>
      <c r="F38" s="74">
        <f>4000000+1760000+238029+1271000+130000</f>
        <v>7399029</v>
      </c>
      <c r="G38" s="74"/>
      <c r="H38" s="74"/>
      <c r="I38" s="74">
        <f>6977924.14+367729</f>
        <v>7345653.1399999997</v>
      </c>
      <c r="J38" s="74"/>
      <c r="K38" s="74"/>
      <c r="L38" s="74">
        <f t="shared" si="0"/>
        <v>53375.860000000335</v>
      </c>
      <c r="M38" s="74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</row>
    <row r="39" spans="1:26" ht="33.75" customHeight="1" x14ac:dyDescent="0.3">
      <c r="A39" s="61">
        <v>6</v>
      </c>
      <c r="B39" s="89" t="s">
        <v>67</v>
      </c>
      <c r="C39" s="89"/>
      <c r="D39" s="89"/>
      <c r="E39" s="70"/>
      <c r="F39" s="74">
        <f>161834</f>
        <v>161834</v>
      </c>
      <c r="G39" s="74"/>
      <c r="H39" s="74"/>
      <c r="I39" s="74">
        <v>45514</v>
      </c>
      <c r="J39" s="74"/>
      <c r="K39" s="74"/>
      <c r="L39" s="74">
        <f t="shared" si="0"/>
        <v>116320</v>
      </c>
      <c r="M39" s="74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</row>
    <row r="40" spans="1:26" ht="161.25" customHeight="1" x14ac:dyDescent="0.3">
      <c r="A40" s="61">
        <v>7</v>
      </c>
      <c r="B40" s="89" t="s">
        <v>68</v>
      </c>
      <c r="C40" s="89"/>
      <c r="D40" s="89"/>
      <c r="E40" s="70"/>
      <c r="F40" s="74">
        <f>126000+9709</f>
        <v>135709</v>
      </c>
      <c r="G40" s="74"/>
      <c r="H40" s="74"/>
      <c r="I40" s="74">
        <v>135709</v>
      </c>
      <c r="J40" s="74"/>
      <c r="K40" s="74"/>
      <c r="L40" s="74">
        <f t="shared" si="0"/>
        <v>0</v>
      </c>
      <c r="M40" s="74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</row>
    <row r="41" spans="1:26" ht="85.5" customHeight="1" x14ac:dyDescent="0.3">
      <c r="A41" s="61">
        <v>8</v>
      </c>
      <c r="B41" s="89" t="s">
        <v>69</v>
      </c>
      <c r="C41" s="89"/>
      <c r="D41" s="89"/>
      <c r="E41" s="70"/>
      <c r="F41" s="74">
        <v>153000</v>
      </c>
      <c r="G41" s="74"/>
      <c r="H41" s="74"/>
      <c r="I41" s="74">
        <v>150477.9</v>
      </c>
      <c r="J41" s="74"/>
      <c r="K41" s="74"/>
      <c r="L41" s="74">
        <f t="shared" si="0"/>
        <v>2522.1000000000058</v>
      </c>
      <c r="M41" s="74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</row>
    <row r="42" spans="1:26" ht="32.25" customHeight="1" x14ac:dyDescent="0.3">
      <c r="A42" s="61">
        <v>9</v>
      </c>
      <c r="B42" s="89" t="s">
        <v>70</v>
      </c>
      <c r="C42" s="89"/>
      <c r="D42" s="89"/>
      <c r="E42" s="70"/>
      <c r="F42" s="74">
        <f>135157</f>
        <v>135157</v>
      </c>
      <c r="G42" s="74"/>
      <c r="H42" s="74"/>
      <c r="I42" s="74"/>
      <c r="J42" s="74"/>
      <c r="K42" s="74"/>
      <c r="L42" s="74">
        <f t="shared" si="0"/>
        <v>135157</v>
      </c>
      <c r="M42" s="74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</row>
    <row r="43" spans="1:26" ht="52.5" customHeight="1" x14ac:dyDescent="0.3">
      <c r="A43" s="61">
        <v>10</v>
      </c>
      <c r="B43" s="89" t="s">
        <v>71</v>
      </c>
      <c r="C43" s="89"/>
      <c r="D43" s="89"/>
      <c r="E43" s="70"/>
      <c r="F43" s="74">
        <v>20000</v>
      </c>
      <c r="G43" s="74"/>
      <c r="H43" s="74"/>
      <c r="I43" s="74"/>
      <c r="J43" s="74"/>
      <c r="K43" s="74"/>
      <c r="L43" s="74">
        <f t="shared" si="0"/>
        <v>20000</v>
      </c>
      <c r="M43" s="74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</row>
    <row r="44" spans="1:26" ht="52.5" customHeight="1" x14ac:dyDescent="0.3">
      <c r="A44" s="61">
        <v>11</v>
      </c>
      <c r="B44" s="89" t="s">
        <v>72</v>
      </c>
      <c r="C44" s="89"/>
      <c r="D44" s="89"/>
      <c r="E44" s="70"/>
      <c r="F44" s="74">
        <v>43740</v>
      </c>
      <c r="G44" s="74"/>
      <c r="H44" s="74"/>
      <c r="I44" s="74">
        <v>43740</v>
      </c>
      <c r="J44" s="74"/>
      <c r="K44" s="74"/>
      <c r="L44" s="74">
        <f t="shared" si="0"/>
        <v>0</v>
      </c>
      <c r="M44" s="74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</row>
    <row r="45" spans="1:26" ht="47.25" customHeight="1" x14ac:dyDescent="0.3">
      <c r="A45" s="61">
        <v>12</v>
      </c>
      <c r="B45" s="89" t="s">
        <v>73</v>
      </c>
      <c r="C45" s="89"/>
      <c r="D45" s="89"/>
      <c r="E45" s="70"/>
      <c r="F45" s="74">
        <f>151260-114000</f>
        <v>37260</v>
      </c>
      <c r="G45" s="74"/>
      <c r="H45" s="74"/>
      <c r="I45" s="74">
        <v>37260</v>
      </c>
      <c r="J45" s="74"/>
      <c r="K45" s="74"/>
      <c r="L45" s="74">
        <f t="shared" si="0"/>
        <v>0</v>
      </c>
      <c r="M45" s="74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</row>
    <row r="46" spans="1:26" ht="36" customHeight="1" x14ac:dyDescent="0.3">
      <c r="A46" s="61">
        <v>13</v>
      </c>
      <c r="B46" s="90" t="s">
        <v>74</v>
      </c>
      <c r="C46" s="90"/>
      <c r="D46" s="90"/>
      <c r="E46" s="71"/>
      <c r="F46" s="74">
        <v>50000</v>
      </c>
      <c r="G46" s="74"/>
      <c r="H46" s="74"/>
      <c r="I46" s="74"/>
      <c r="J46" s="74"/>
      <c r="K46" s="74"/>
      <c r="L46" s="74">
        <f t="shared" si="0"/>
        <v>50000</v>
      </c>
      <c r="M46" s="74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spans="1:26" ht="39.75" customHeight="1" x14ac:dyDescent="0.3">
      <c r="A47" s="61">
        <v>14</v>
      </c>
      <c r="B47" s="90" t="s">
        <v>75</v>
      </c>
      <c r="C47" s="90"/>
      <c r="D47" s="90"/>
      <c r="E47" s="71"/>
      <c r="F47" s="74">
        <v>335000</v>
      </c>
      <c r="G47" s="74"/>
      <c r="H47" s="74"/>
      <c r="I47" s="74">
        <v>334993.24</v>
      </c>
      <c r="J47" s="74"/>
      <c r="K47" s="74"/>
      <c r="L47" s="74">
        <f t="shared" si="0"/>
        <v>6.7600000000093132</v>
      </c>
      <c r="M47" s="74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spans="1:26" x14ac:dyDescent="0.3">
      <c r="A48" s="5"/>
      <c r="B48" s="99" t="s">
        <v>7</v>
      </c>
      <c r="C48" s="99"/>
      <c r="D48" s="99"/>
      <c r="E48" s="15">
        <f>SUM(E34:E47)</f>
        <v>0</v>
      </c>
      <c r="F48" s="15">
        <f>SUM(F34:F47)</f>
        <v>11314729</v>
      </c>
      <c r="G48" s="15">
        <f t="shared" ref="G48:M48" si="1">SUM(G34:G47)</f>
        <v>0</v>
      </c>
      <c r="H48" s="15">
        <f t="shared" si="1"/>
        <v>0</v>
      </c>
      <c r="I48" s="15">
        <f t="shared" si="1"/>
        <v>10107940.960000001</v>
      </c>
      <c r="J48" s="15">
        <f t="shared" si="1"/>
        <v>0</v>
      </c>
      <c r="K48" s="15">
        <f t="shared" si="1"/>
        <v>0</v>
      </c>
      <c r="L48" s="15">
        <f t="shared" si="1"/>
        <v>1206788.0400000003</v>
      </c>
      <c r="M48" s="15">
        <f t="shared" si="1"/>
        <v>0</v>
      </c>
      <c r="R48" s="8"/>
      <c r="S48" s="8"/>
      <c r="T48" s="8"/>
      <c r="U48" s="8"/>
      <c r="V48" s="8"/>
      <c r="W48" s="8"/>
      <c r="X48" s="8"/>
      <c r="Y48" s="8"/>
      <c r="Z48" s="8"/>
    </row>
    <row r="49" spans="1:39" ht="32.25" customHeight="1" x14ac:dyDescent="0.3">
      <c r="A49" s="117" t="s">
        <v>32</v>
      </c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9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</row>
    <row r="50" spans="1:39" x14ac:dyDescent="0.3">
      <c r="A50" s="1"/>
    </row>
    <row r="51" spans="1:39" ht="33" customHeight="1" x14ac:dyDescent="0.3">
      <c r="A51" s="120" t="s">
        <v>33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</row>
    <row r="52" spans="1:39" x14ac:dyDescent="0.3">
      <c r="K52" s="4" t="s">
        <v>24</v>
      </c>
      <c r="O52" s="82"/>
    </row>
    <row r="53" spans="1:39" x14ac:dyDescent="0.3">
      <c r="A53" s="1"/>
    </row>
    <row r="54" spans="1:39" ht="31.5" customHeight="1" x14ac:dyDescent="0.3">
      <c r="A54" s="110" t="s">
        <v>5</v>
      </c>
      <c r="B54" s="110" t="s">
        <v>34</v>
      </c>
      <c r="C54" s="110"/>
      <c r="D54" s="110"/>
      <c r="E54" s="110" t="s">
        <v>15</v>
      </c>
      <c r="F54" s="110"/>
      <c r="G54" s="110"/>
      <c r="H54" s="110" t="s">
        <v>31</v>
      </c>
      <c r="I54" s="110"/>
      <c r="J54" s="110"/>
      <c r="K54" s="110" t="s">
        <v>16</v>
      </c>
      <c r="L54" s="110"/>
      <c r="M54" s="110"/>
    </row>
    <row r="55" spans="1:39" ht="33.75" customHeight="1" x14ac:dyDescent="0.3">
      <c r="A55" s="110"/>
      <c r="B55" s="110"/>
      <c r="C55" s="110"/>
      <c r="D55" s="110"/>
      <c r="E55" s="5" t="s">
        <v>17</v>
      </c>
      <c r="F55" s="5" t="s">
        <v>18</v>
      </c>
      <c r="G55" s="5" t="s">
        <v>19</v>
      </c>
      <c r="H55" s="5" t="s">
        <v>17</v>
      </c>
      <c r="I55" s="5" t="s">
        <v>18</v>
      </c>
      <c r="J55" s="5" t="s">
        <v>19</v>
      </c>
      <c r="K55" s="5" t="s">
        <v>17</v>
      </c>
      <c r="L55" s="5" t="s">
        <v>18</v>
      </c>
      <c r="M55" s="5" t="s">
        <v>19</v>
      </c>
    </row>
    <row r="56" spans="1:39" x14ac:dyDescent="0.3">
      <c r="A56" s="5">
        <v>1</v>
      </c>
      <c r="B56" s="110">
        <v>2</v>
      </c>
      <c r="C56" s="110"/>
      <c r="D56" s="110"/>
      <c r="E56" s="5">
        <v>3</v>
      </c>
      <c r="F56" s="5">
        <v>4</v>
      </c>
      <c r="G56" s="5">
        <v>5</v>
      </c>
      <c r="H56" s="5">
        <v>6</v>
      </c>
      <c r="I56" s="5">
        <v>7</v>
      </c>
      <c r="J56" s="5">
        <v>8</v>
      </c>
      <c r="K56" s="5">
        <v>9</v>
      </c>
      <c r="L56" s="5">
        <v>10</v>
      </c>
      <c r="M56" s="5">
        <v>11</v>
      </c>
    </row>
    <row r="57" spans="1:39" ht="21" customHeight="1" x14ac:dyDescent="0.3">
      <c r="A57" s="25"/>
      <c r="B57" s="96"/>
      <c r="C57" s="97"/>
      <c r="D57" s="98"/>
      <c r="E57" s="27"/>
      <c r="F57" s="27"/>
      <c r="G57" s="27">
        <f>E57+F57</f>
        <v>0</v>
      </c>
      <c r="H57" s="27"/>
      <c r="I57" s="27"/>
      <c r="J57" s="27">
        <f>H57+I57</f>
        <v>0</v>
      </c>
      <c r="K57" s="27">
        <f>E57-H57</f>
        <v>0</v>
      </c>
      <c r="L57" s="27">
        <f>F57-I57</f>
        <v>0</v>
      </c>
      <c r="M57" s="15">
        <f>K57+L57</f>
        <v>0</v>
      </c>
    </row>
    <row r="58" spans="1:39" x14ac:dyDescent="0.3">
      <c r="A58" s="1"/>
    </row>
    <row r="59" spans="1:39" x14ac:dyDescent="0.3">
      <c r="A59" s="7" t="s">
        <v>35</v>
      </c>
    </row>
    <row r="60" spans="1:39" ht="31.2" x14ac:dyDescent="0.3">
      <c r="A60" s="41" t="s">
        <v>45</v>
      </c>
      <c r="B60" s="41" t="s">
        <v>20</v>
      </c>
      <c r="C60" s="36" t="s">
        <v>8</v>
      </c>
      <c r="D60" s="36" t="s">
        <v>9</v>
      </c>
      <c r="E60" s="96" t="s">
        <v>15</v>
      </c>
      <c r="F60" s="97"/>
      <c r="G60" s="98"/>
      <c r="H60" s="96" t="s">
        <v>46</v>
      </c>
      <c r="I60" s="97"/>
      <c r="J60" s="98"/>
      <c r="K60" s="96" t="s">
        <v>16</v>
      </c>
      <c r="L60" s="97"/>
      <c r="M60" s="98"/>
    </row>
    <row r="61" spans="1:39" ht="31.2" x14ac:dyDescent="0.3">
      <c r="A61" s="40"/>
      <c r="B61" s="17"/>
      <c r="C61" s="36"/>
      <c r="D61" s="36"/>
      <c r="E61" s="41" t="s">
        <v>17</v>
      </c>
      <c r="F61" s="41" t="s">
        <v>18</v>
      </c>
      <c r="G61" s="41" t="s">
        <v>19</v>
      </c>
      <c r="H61" s="41" t="s">
        <v>17</v>
      </c>
      <c r="I61" s="41" t="s">
        <v>18</v>
      </c>
      <c r="J61" s="41" t="s">
        <v>19</v>
      </c>
      <c r="K61" s="41" t="s">
        <v>17</v>
      </c>
      <c r="L61" s="41" t="s">
        <v>18</v>
      </c>
      <c r="M61" s="41" t="s">
        <v>19</v>
      </c>
    </row>
    <row r="62" spans="1:39" x14ac:dyDescent="0.3">
      <c r="A62" s="40">
        <v>1</v>
      </c>
      <c r="B62" s="40">
        <v>2</v>
      </c>
      <c r="C62" s="40">
        <v>3</v>
      </c>
      <c r="D62" s="40">
        <v>4</v>
      </c>
      <c r="E62" s="40">
        <v>5</v>
      </c>
      <c r="F62" s="40">
        <v>6</v>
      </c>
      <c r="G62" s="40">
        <v>7</v>
      </c>
      <c r="H62" s="40">
        <v>8</v>
      </c>
      <c r="I62" s="40">
        <v>9</v>
      </c>
      <c r="J62" s="40">
        <v>10</v>
      </c>
      <c r="K62" s="40">
        <v>11</v>
      </c>
      <c r="L62" s="40">
        <v>12</v>
      </c>
      <c r="M62" s="41">
        <v>13</v>
      </c>
    </row>
    <row r="63" spans="1:39" ht="46.8" x14ac:dyDescent="0.3">
      <c r="A63" s="40">
        <v>1</v>
      </c>
      <c r="B63" s="17" t="s">
        <v>76</v>
      </c>
      <c r="C63" s="36"/>
      <c r="D63" s="28"/>
      <c r="E63" s="54"/>
      <c r="F63" s="41"/>
      <c r="G63" s="30"/>
      <c r="H63" s="41"/>
      <c r="I63" s="41"/>
      <c r="J63" s="41"/>
      <c r="K63" s="30"/>
      <c r="L63" s="41"/>
      <c r="M63" s="15"/>
    </row>
    <row r="64" spans="1:39" x14ac:dyDescent="0.3">
      <c r="A64" s="42">
        <v>1</v>
      </c>
      <c r="B64" s="17" t="s">
        <v>50</v>
      </c>
      <c r="C64" s="36"/>
      <c r="D64" s="28"/>
      <c r="E64" s="43"/>
      <c r="F64" s="43"/>
      <c r="G64" s="30"/>
      <c r="H64" s="43"/>
      <c r="I64" s="43"/>
      <c r="J64" s="43"/>
      <c r="K64" s="30"/>
      <c r="L64" s="43"/>
      <c r="M64" s="15"/>
    </row>
    <row r="65" spans="1:13" ht="62.4" x14ac:dyDescent="0.3">
      <c r="A65" s="42"/>
      <c r="B65" s="18" t="s">
        <v>77</v>
      </c>
      <c r="C65" s="18" t="s">
        <v>52</v>
      </c>
      <c r="D65" s="44" t="s">
        <v>90</v>
      </c>
      <c r="E65" s="51"/>
      <c r="F65" s="43">
        <v>1810</v>
      </c>
      <c r="G65" s="30">
        <f>E65+F65</f>
        <v>1810</v>
      </c>
      <c r="H65" s="54"/>
      <c r="I65" s="54">
        <v>969.12099999999998</v>
      </c>
      <c r="J65" s="54">
        <f>H65+I65</f>
        <v>969.12099999999998</v>
      </c>
      <c r="K65" s="30">
        <f>E65-H65</f>
        <v>0</v>
      </c>
      <c r="L65" s="43">
        <f>F65-I65</f>
        <v>840.87900000000002</v>
      </c>
      <c r="M65" s="15">
        <f>K65+L65</f>
        <v>840.87900000000002</v>
      </c>
    </row>
    <row r="66" spans="1:13" x14ac:dyDescent="0.3">
      <c r="A66" s="96" t="s">
        <v>98</v>
      </c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8"/>
    </row>
    <row r="67" spans="1:13" x14ac:dyDescent="0.3">
      <c r="A67" s="40">
        <v>2</v>
      </c>
      <c r="B67" s="17" t="s">
        <v>78</v>
      </c>
      <c r="C67" s="36"/>
      <c r="D67" s="28"/>
      <c r="E67" s="41"/>
      <c r="F67" s="41"/>
      <c r="G67" s="30"/>
      <c r="H67" s="41"/>
      <c r="I67" s="41"/>
      <c r="J67" s="41"/>
      <c r="K67" s="31"/>
      <c r="L67" s="41"/>
      <c r="M67" s="15"/>
    </row>
    <row r="68" spans="1:13" ht="31.2" x14ac:dyDescent="0.3">
      <c r="A68" s="42"/>
      <c r="B68" s="18" t="s">
        <v>79</v>
      </c>
      <c r="C68" s="18" t="s">
        <v>53</v>
      </c>
      <c r="D68" s="18" t="s">
        <v>91</v>
      </c>
      <c r="E68" s="52"/>
      <c r="F68" s="43">
        <v>7</v>
      </c>
      <c r="G68" s="30">
        <f>E68+F68</f>
        <v>7</v>
      </c>
      <c r="H68" s="52"/>
      <c r="I68" s="43">
        <v>5</v>
      </c>
      <c r="J68" s="52">
        <f>H68+I68</f>
        <v>5</v>
      </c>
      <c r="K68" s="31">
        <f>E68-H68</f>
        <v>0</v>
      </c>
      <c r="L68" s="43">
        <f>F68-I68</f>
        <v>2</v>
      </c>
      <c r="M68" s="15">
        <f>K68+L68</f>
        <v>2</v>
      </c>
    </row>
    <row r="69" spans="1:13" x14ac:dyDescent="0.3">
      <c r="A69" s="96" t="s">
        <v>98</v>
      </c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8"/>
    </row>
    <row r="70" spans="1:13" x14ac:dyDescent="0.3">
      <c r="A70" s="40">
        <v>3</v>
      </c>
      <c r="B70" s="17" t="s">
        <v>80</v>
      </c>
      <c r="C70" s="36"/>
      <c r="D70" s="29"/>
      <c r="E70" s="41"/>
      <c r="F70" s="41"/>
      <c r="G70" s="30"/>
      <c r="H70" s="41"/>
      <c r="I70" s="41"/>
      <c r="J70" s="41"/>
      <c r="K70" s="31"/>
      <c r="L70" s="41"/>
      <c r="M70" s="15"/>
    </row>
    <row r="71" spans="1:13" ht="78" x14ac:dyDescent="0.3">
      <c r="A71" s="42"/>
      <c r="B71" s="18" t="s">
        <v>81</v>
      </c>
      <c r="C71" s="18" t="s">
        <v>52</v>
      </c>
      <c r="D71" s="18" t="s">
        <v>92</v>
      </c>
      <c r="E71" s="43"/>
      <c r="F71" s="15">
        <f>F65/F68</f>
        <v>258.57142857142856</v>
      </c>
      <c r="G71" s="30">
        <f>E71+F71</f>
        <v>258.57142857142856</v>
      </c>
      <c r="H71" s="15"/>
      <c r="I71" s="15">
        <f>I65/I68</f>
        <v>193.82419999999999</v>
      </c>
      <c r="J71" s="15">
        <f>H71+I71</f>
        <v>193.82419999999999</v>
      </c>
      <c r="K71" s="15">
        <f>E71-H71</f>
        <v>0</v>
      </c>
      <c r="L71" s="15">
        <f>F71-I71</f>
        <v>64.747228571428565</v>
      </c>
      <c r="M71" s="15">
        <f>G71-J71</f>
        <v>64.747228571428565</v>
      </c>
    </row>
    <row r="72" spans="1:13" x14ac:dyDescent="0.3">
      <c r="A72" s="96" t="s">
        <v>98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8"/>
    </row>
    <row r="73" spans="1:13" x14ac:dyDescent="0.3">
      <c r="A73" s="40">
        <v>4</v>
      </c>
      <c r="B73" s="17" t="s">
        <v>82</v>
      </c>
      <c r="C73" s="36"/>
      <c r="D73" s="28"/>
      <c r="E73" s="41"/>
      <c r="F73" s="41"/>
      <c r="G73" s="30"/>
      <c r="H73" s="41"/>
      <c r="I73" s="41"/>
      <c r="J73" s="41"/>
      <c r="K73" s="31"/>
      <c r="L73" s="41"/>
      <c r="M73" s="15"/>
    </row>
    <row r="74" spans="1:13" ht="78" x14ac:dyDescent="0.3">
      <c r="A74" s="42"/>
      <c r="B74" s="18" t="s">
        <v>48</v>
      </c>
      <c r="C74" s="44" t="s">
        <v>54</v>
      </c>
      <c r="D74" s="18" t="s">
        <v>93</v>
      </c>
      <c r="E74" s="43"/>
      <c r="F74" s="22">
        <v>0.35</v>
      </c>
      <c r="G74" s="22">
        <v>0.35</v>
      </c>
      <c r="H74" s="22"/>
      <c r="I74" s="22">
        <v>0.54</v>
      </c>
      <c r="J74" s="22">
        <v>0.54</v>
      </c>
      <c r="K74" s="22"/>
      <c r="L74" s="22">
        <f>F74-I74</f>
        <v>-0.19000000000000006</v>
      </c>
      <c r="M74" s="22">
        <v>0.19</v>
      </c>
    </row>
    <row r="75" spans="1:13" x14ac:dyDescent="0.3">
      <c r="A75" s="96" t="s">
        <v>47</v>
      </c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8"/>
    </row>
    <row r="76" spans="1:13" ht="46.8" x14ac:dyDescent="0.3">
      <c r="A76" s="62"/>
      <c r="B76" s="75" t="s">
        <v>83</v>
      </c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</row>
    <row r="77" spans="1:13" x14ac:dyDescent="0.3">
      <c r="A77" s="62"/>
      <c r="B77" s="75" t="s">
        <v>50</v>
      </c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</row>
    <row r="78" spans="1:13" ht="62.4" x14ac:dyDescent="0.3">
      <c r="A78" s="62"/>
      <c r="B78" s="39" t="s">
        <v>84</v>
      </c>
      <c r="C78" s="18" t="s">
        <v>52</v>
      </c>
      <c r="D78" s="76" t="s">
        <v>94</v>
      </c>
      <c r="E78" s="62"/>
      <c r="F78" s="51">
        <f>5300+575.991-1300+1760+50+9.709+238+1271+130</f>
        <v>8034.7</v>
      </c>
      <c r="G78" s="54">
        <f>E78+F78</f>
        <v>8034.7</v>
      </c>
      <c r="H78" s="62"/>
      <c r="I78" s="54">
        <v>7677.3540000000003</v>
      </c>
      <c r="J78" s="54">
        <f>H78+I78</f>
        <v>7677.3540000000003</v>
      </c>
      <c r="K78" s="62"/>
      <c r="L78" s="54">
        <f>F78-I78</f>
        <v>357.34599999999955</v>
      </c>
      <c r="M78" s="54">
        <f>K78+L78</f>
        <v>357.34599999999955</v>
      </c>
    </row>
    <row r="79" spans="1:13" x14ac:dyDescent="0.3">
      <c r="A79" s="96" t="s">
        <v>98</v>
      </c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8"/>
    </row>
    <row r="80" spans="1:13" x14ac:dyDescent="0.3">
      <c r="A80" s="62"/>
      <c r="B80" s="75" t="s">
        <v>78</v>
      </c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</row>
    <row r="81" spans="1:33" ht="46.8" x14ac:dyDescent="0.3">
      <c r="A81" s="62"/>
      <c r="B81" s="39" t="s">
        <v>85</v>
      </c>
      <c r="C81" s="18" t="s">
        <v>53</v>
      </c>
      <c r="D81" s="18" t="s">
        <v>91</v>
      </c>
      <c r="E81" s="62"/>
      <c r="F81" s="62">
        <v>6</v>
      </c>
      <c r="G81" s="62">
        <f>E81+F81</f>
        <v>6</v>
      </c>
      <c r="H81" s="62"/>
      <c r="I81" s="62">
        <v>5</v>
      </c>
      <c r="J81" s="62">
        <v>5</v>
      </c>
      <c r="K81" s="62"/>
      <c r="L81" s="62">
        <v>0</v>
      </c>
      <c r="M81" s="62">
        <v>0</v>
      </c>
    </row>
    <row r="82" spans="1:33" x14ac:dyDescent="0.3">
      <c r="A82" s="96" t="s">
        <v>98</v>
      </c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8"/>
    </row>
    <row r="83" spans="1:33" x14ac:dyDescent="0.3">
      <c r="A83" s="62"/>
      <c r="B83" s="75" t="s">
        <v>80</v>
      </c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</row>
    <row r="84" spans="1:33" ht="78" x14ac:dyDescent="0.3">
      <c r="A84" s="62"/>
      <c r="B84" s="39" t="s">
        <v>86</v>
      </c>
      <c r="C84" s="18" t="s">
        <v>52</v>
      </c>
      <c r="D84" s="18" t="s">
        <v>92</v>
      </c>
      <c r="E84" s="62"/>
      <c r="F84" s="15">
        <f>F78/F81</f>
        <v>1339.1166666666666</v>
      </c>
      <c r="G84" s="15">
        <f>E84+F84</f>
        <v>1339.1166666666666</v>
      </c>
      <c r="H84" s="62"/>
      <c r="I84" s="15">
        <f>I78/I81</f>
        <v>1535.4708000000001</v>
      </c>
      <c r="J84" s="15">
        <f>H84+I84</f>
        <v>1535.4708000000001</v>
      </c>
      <c r="K84" s="62"/>
      <c r="L84" s="15">
        <f>F84-I84</f>
        <v>-196.35413333333349</v>
      </c>
      <c r="M84" s="15">
        <f>L84+K84</f>
        <v>-196.35413333333349</v>
      </c>
    </row>
    <row r="85" spans="1:33" x14ac:dyDescent="0.3">
      <c r="A85" s="96" t="s">
        <v>98</v>
      </c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8"/>
    </row>
    <row r="86" spans="1:33" x14ac:dyDescent="0.3">
      <c r="A86" s="62"/>
      <c r="B86" s="75" t="s">
        <v>82</v>
      </c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</row>
    <row r="87" spans="1:33" ht="78" x14ac:dyDescent="0.3">
      <c r="A87" s="62"/>
      <c r="B87" s="39" t="s">
        <v>48</v>
      </c>
      <c r="C87" s="18" t="s">
        <v>54</v>
      </c>
      <c r="D87" s="18" t="s">
        <v>93</v>
      </c>
      <c r="E87" s="62"/>
      <c r="F87" s="22">
        <v>0.79</v>
      </c>
      <c r="G87" s="62">
        <v>79</v>
      </c>
      <c r="H87" s="62"/>
      <c r="I87" s="62">
        <v>100</v>
      </c>
      <c r="J87" s="62">
        <v>100</v>
      </c>
      <c r="K87" s="62"/>
      <c r="L87" s="62">
        <v>21</v>
      </c>
      <c r="M87" s="62">
        <v>21</v>
      </c>
    </row>
    <row r="88" spans="1:33" x14ac:dyDescent="0.3">
      <c r="A88" s="96" t="s">
        <v>98</v>
      </c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8"/>
    </row>
    <row r="89" spans="1:33" ht="84" customHeight="1" x14ac:dyDescent="0.3">
      <c r="A89" s="43"/>
      <c r="B89" s="50" t="s">
        <v>49</v>
      </c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14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</row>
    <row r="90" spans="1:33" ht="16.5" customHeight="1" x14ac:dyDescent="0.3">
      <c r="A90" s="33">
        <v>1</v>
      </c>
      <c r="B90" s="17" t="s">
        <v>50</v>
      </c>
      <c r="C90" s="36"/>
      <c r="D90" s="28"/>
      <c r="E90" s="32"/>
      <c r="F90" s="32"/>
      <c r="G90" s="30"/>
      <c r="H90" s="32"/>
      <c r="I90" s="32"/>
      <c r="J90" s="32"/>
      <c r="K90" s="30"/>
      <c r="L90" s="32"/>
      <c r="M90" s="15"/>
      <c r="N90" s="14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</row>
    <row r="91" spans="1:33" ht="64.5" customHeight="1" x14ac:dyDescent="0.3">
      <c r="A91" s="33"/>
      <c r="B91" s="18" t="s">
        <v>87</v>
      </c>
      <c r="C91" s="44" t="s">
        <v>52</v>
      </c>
      <c r="D91" s="44" t="s">
        <v>51</v>
      </c>
      <c r="E91" s="32"/>
      <c r="F91" s="32">
        <v>1470</v>
      </c>
      <c r="G91" s="30">
        <f>E91+F91</f>
        <v>1470</v>
      </c>
      <c r="H91" s="32"/>
      <c r="I91" s="32">
        <v>1461.4649999999999</v>
      </c>
      <c r="J91" s="32">
        <f>H91+I91</f>
        <v>1461.4649999999999</v>
      </c>
      <c r="K91" s="31"/>
      <c r="L91" s="32">
        <f>F91-I91</f>
        <v>8.5350000000000819</v>
      </c>
      <c r="M91" s="15">
        <f>K91+L91</f>
        <v>8.5350000000000819</v>
      </c>
      <c r="N91" s="14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</row>
    <row r="92" spans="1:33" ht="15.75" customHeight="1" x14ac:dyDescent="0.3">
      <c r="A92" s="96" t="s">
        <v>98</v>
      </c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8"/>
      <c r="N92" s="14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</row>
    <row r="93" spans="1:33" ht="21" customHeight="1" x14ac:dyDescent="0.3">
      <c r="A93" s="33">
        <v>2</v>
      </c>
      <c r="B93" s="17" t="s">
        <v>78</v>
      </c>
      <c r="C93" s="36"/>
      <c r="D93" s="28"/>
      <c r="E93" s="32"/>
      <c r="F93" s="32"/>
      <c r="G93" s="30"/>
      <c r="H93" s="32"/>
      <c r="I93" s="32"/>
      <c r="J93" s="32"/>
      <c r="K93" s="31"/>
      <c r="L93" s="32"/>
      <c r="M93" s="15"/>
      <c r="N93" s="14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</row>
    <row r="94" spans="1:33" ht="53.25" customHeight="1" x14ac:dyDescent="0.3">
      <c r="A94" s="33"/>
      <c r="B94" s="18" t="s">
        <v>88</v>
      </c>
      <c r="C94" s="36" t="s">
        <v>53</v>
      </c>
      <c r="D94" s="18" t="s">
        <v>91</v>
      </c>
      <c r="E94" s="32"/>
      <c r="F94" s="32">
        <v>1</v>
      </c>
      <c r="G94" s="30">
        <f>E94+F94</f>
        <v>1</v>
      </c>
      <c r="H94" s="32"/>
      <c r="I94" s="32">
        <v>1</v>
      </c>
      <c r="J94" s="32">
        <v>1</v>
      </c>
      <c r="K94" s="31"/>
      <c r="L94" s="32">
        <v>0</v>
      </c>
      <c r="M94" s="15">
        <v>0</v>
      </c>
      <c r="N94" s="14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</row>
    <row r="95" spans="1:33" ht="18.75" customHeight="1" x14ac:dyDescent="0.3">
      <c r="A95" s="96" t="s">
        <v>47</v>
      </c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8"/>
      <c r="N95" s="14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</row>
    <row r="96" spans="1:33" ht="15.75" customHeight="1" x14ac:dyDescent="0.3">
      <c r="A96" s="33">
        <v>3</v>
      </c>
      <c r="B96" s="17" t="s">
        <v>80</v>
      </c>
      <c r="C96" s="36"/>
      <c r="D96" s="29"/>
      <c r="E96" s="32"/>
      <c r="F96" s="32"/>
      <c r="G96" s="30"/>
      <c r="H96" s="32"/>
      <c r="I96" s="32"/>
      <c r="J96" s="32"/>
      <c r="K96" s="31"/>
      <c r="L96" s="32"/>
      <c r="M96" s="15"/>
      <c r="N96" s="14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</row>
    <row r="97" spans="1:64" ht="47.25" customHeight="1" x14ac:dyDescent="0.3">
      <c r="A97" s="33"/>
      <c r="B97" s="18" t="s">
        <v>89</v>
      </c>
      <c r="C97" s="44" t="s">
        <v>52</v>
      </c>
      <c r="D97" s="18" t="s">
        <v>92</v>
      </c>
      <c r="E97" s="39"/>
      <c r="F97" s="53">
        <f>F91/F94</f>
        <v>1470</v>
      </c>
      <c r="G97" s="53">
        <f>E97+F97</f>
        <v>1470</v>
      </c>
      <c r="H97" s="39"/>
      <c r="I97" s="53">
        <f>I91/I94</f>
        <v>1461.4649999999999</v>
      </c>
      <c r="J97" s="39" t="s">
        <v>95</v>
      </c>
      <c r="K97" s="39"/>
      <c r="L97" s="83">
        <f>F97-I97</f>
        <v>8.5350000000000819</v>
      </c>
      <c r="M97" s="39" t="s">
        <v>96</v>
      </c>
      <c r="N97" s="37"/>
      <c r="O97" s="37"/>
      <c r="P97" s="37"/>
      <c r="Q97" s="37"/>
      <c r="R97" s="37"/>
      <c r="S97" s="37"/>
      <c r="T97" s="38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</row>
    <row r="98" spans="1:64" ht="14.25" customHeight="1" x14ac:dyDescent="0.3">
      <c r="A98" s="96" t="s">
        <v>47</v>
      </c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8"/>
      <c r="N98" s="14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</row>
    <row r="99" spans="1:64" ht="17.25" customHeight="1" x14ac:dyDescent="0.3">
      <c r="A99" s="33">
        <v>4</v>
      </c>
      <c r="B99" s="17" t="s">
        <v>82</v>
      </c>
      <c r="C99" s="36"/>
      <c r="D99" s="28"/>
      <c r="E99" s="32"/>
      <c r="F99" s="32"/>
      <c r="G99" s="30"/>
      <c r="H99" s="32"/>
      <c r="I99" s="32"/>
      <c r="J99" s="32"/>
      <c r="K99" s="31"/>
      <c r="L99" s="32"/>
      <c r="M99" s="15"/>
      <c r="N99" s="14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</row>
    <row r="100" spans="1:64" ht="81.75" customHeight="1" x14ac:dyDescent="0.3">
      <c r="A100" s="33"/>
      <c r="B100" s="18" t="s">
        <v>48</v>
      </c>
      <c r="C100" s="44" t="s">
        <v>54</v>
      </c>
      <c r="D100" s="18" t="s">
        <v>93</v>
      </c>
      <c r="E100" s="32"/>
      <c r="F100" s="22">
        <v>1</v>
      </c>
      <c r="G100" s="22">
        <v>1</v>
      </c>
      <c r="H100" s="22"/>
      <c r="I100" s="22">
        <v>1</v>
      </c>
      <c r="J100" s="22">
        <v>1</v>
      </c>
      <c r="K100" s="22"/>
      <c r="L100" s="22">
        <v>1</v>
      </c>
      <c r="M100" s="22">
        <v>1</v>
      </c>
      <c r="N100" s="14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</row>
    <row r="101" spans="1:64" ht="18.75" customHeight="1" x14ac:dyDescent="0.3">
      <c r="A101" s="96" t="s">
        <v>47</v>
      </c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8"/>
      <c r="N101" s="14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</row>
    <row r="102" spans="1:64" ht="15.75" customHeight="1" x14ac:dyDescent="0.3">
      <c r="A102" s="33" t="s">
        <v>21</v>
      </c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5"/>
      <c r="O102" s="91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</row>
    <row r="103" spans="1:64" ht="24" customHeight="1" x14ac:dyDescent="0.3">
      <c r="A103" s="1"/>
      <c r="B103" s="100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O103" s="91"/>
      <c r="P103" s="91"/>
      <c r="Q103" s="91"/>
      <c r="R103" s="91"/>
      <c r="S103" s="91"/>
      <c r="T103" s="91"/>
      <c r="U103" s="91"/>
      <c r="V103" s="91"/>
      <c r="W103" s="91"/>
      <c r="X103" s="91"/>
    </row>
    <row r="104" spans="1:64" ht="19.5" customHeight="1" x14ac:dyDescent="0.3">
      <c r="A104" s="7" t="s">
        <v>36</v>
      </c>
      <c r="B104" s="7"/>
      <c r="C104" s="7"/>
      <c r="D104" s="7"/>
      <c r="O104" s="20"/>
      <c r="P104" s="20"/>
      <c r="Q104" s="20"/>
      <c r="R104" s="20"/>
      <c r="S104" s="20"/>
    </row>
    <row r="105" spans="1:64" ht="36" customHeight="1" x14ac:dyDescent="0.3">
      <c r="A105" s="125" t="s">
        <v>97</v>
      </c>
      <c r="B105" s="125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59"/>
      <c r="BK105" s="59"/>
      <c r="BL105" s="59"/>
    </row>
    <row r="106" spans="1:64" ht="19.5" customHeight="1" x14ac:dyDescent="0.3">
      <c r="A106" s="9" t="s">
        <v>37</v>
      </c>
      <c r="B106" s="9"/>
      <c r="C106" s="9"/>
      <c r="D106" s="9"/>
      <c r="O106" s="20"/>
      <c r="P106" s="20"/>
      <c r="Q106" s="20"/>
      <c r="R106" s="20"/>
      <c r="S106" s="20"/>
    </row>
    <row r="107" spans="1:64" ht="15.75" customHeight="1" x14ac:dyDescent="0.3">
      <c r="A107" s="121" t="s">
        <v>41</v>
      </c>
      <c r="B107" s="121"/>
      <c r="C107" s="121"/>
      <c r="D107" s="121"/>
      <c r="E107" s="121"/>
      <c r="O107" s="20"/>
      <c r="P107" s="20"/>
      <c r="Q107" s="20"/>
      <c r="R107" s="20"/>
      <c r="S107" s="20"/>
    </row>
    <row r="108" spans="1:64" ht="14.25" customHeight="1" x14ac:dyDescent="0.3">
      <c r="A108" s="121"/>
      <c r="B108" s="121"/>
      <c r="C108" s="121"/>
      <c r="D108" s="121"/>
      <c r="E108" s="121"/>
      <c r="G108" s="122"/>
      <c r="H108" s="122"/>
      <c r="J108" s="124" t="s">
        <v>43</v>
      </c>
      <c r="K108" s="124"/>
      <c r="L108" s="124"/>
      <c r="M108" s="124"/>
      <c r="O108" s="20"/>
      <c r="P108" s="20"/>
      <c r="Q108" s="20"/>
      <c r="R108" s="20"/>
      <c r="S108" s="20"/>
    </row>
    <row r="109" spans="1:64" ht="15.75" customHeight="1" x14ac:dyDescent="0.3">
      <c r="A109" s="16"/>
      <c r="B109" s="16"/>
      <c r="C109" s="16"/>
      <c r="D109" s="16"/>
      <c r="E109" s="16"/>
      <c r="G109" s="123" t="s">
        <v>10</v>
      </c>
      <c r="H109" s="123"/>
      <c r="J109" s="109" t="s">
        <v>25</v>
      </c>
      <c r="K109" s="109"/>
      <c r="L109" s="109"/>
      <c r="M109" s="109"/>
      <c r="O109" s="20"/>
      <c r="P109" s="20"/>
      <c r="Q109" s="20"/>
      <c r="R109" s="20"/>
      <c r="S109" s="20"/>
    </row>
    <row r="110" spans="1:64" ht="21.75" customHeight="1" x14ac:dyDescent="0.3">
      <c r="A110" s="121" t="s">
        <v>42</v>
      </c>
      <c r="B110" s="121"/>
      <c r="C110" s="121"/>
      <c r="D110" s="121"/>
      <c r="E110" s="121"/>
      <c r="G110" s="122"/>
      <c r="H110" s="122"/>
      <c r="J110" s="124" t="s">
        <v>44</v>
      </c>
      <c r="K110" s="124"/>
      <c r="L110" s="124"/>
      <c r="M110" s="124"/>
      <c r="O110" s="20"/>
      <c r="P110" s="20"/>
      <c r="Q110" s="20"/>
      <c r="R110" s="20"/>
      <c r="S110" s="20"/>
    </row>
    <row r="111" spans="1:64" ht="15.75" customHeight="1" x14ac:dyDescent="0.3">
      <c r="A111" s="121"/>
      <c r="B111" s="121"/>
      <c r="C111" s="121"/>
      <c r="D111" s="121"/>
      <c r="E111" s="121"/>
      <c r="G111" s="123" t="s">
        <v>10</v>
      </c>
      <c r="H111" s="123"/>
      <c r="J111" s="109" t="s">
        <v>25</v>
      </c>
      <c r="K111" s="109"/>
      <c r="L111" s="109"/>
      <c r="M111" s="109"/>
      <c r="O111" s="20"/>
      <c r="P111" s="20"/>
      <c r="Q111" s="20"/>
      <c r="R111" s="20"/>
      <c r="S111" s="20"/>
    </row>
    <row r="112" spans="1:64" ht="15.75" customHeight="1" x14ac:dyDescent="0.3">
      <c r="B112" s="14"/>
      <c r="C112" s="14"/>
      <c r="D112" s="14"/>
      <c r="E112" s="14"/>
      <c r="F112" s="14"/>
      <c r="G112" s="14"/>
      <c r="H112" s="14"/>
      <c r="I112" s="14"/>
      <c r="O112" s="20"/>
      <c r="P112" s="20"/>
      <c r="Q112" s="20"/>
      <c r="R112" s="20"/>
      <c r="S112" s="20"/>
    </row>
    <row r="113" spans="2:39" x14ac:dyDescent="0.3">
      <c r="B113" s="84"/>
      <c r="C113" s="84"/>
      <c r="D113" s="84"/>
      <c r="E113" s="84"/>
      <c r="F113" s="84"/>
      <c r="G113" s="84"/>
      <c r="H113" s="84"/>
      <c r="I113" s="84"/>
    </row>
    <row r="114" spans="2:39" ht="15.75" customHeight="1" x14ac:dyDescent="0.3">
      <c r="B114" s="56"/>
      <c r="C114" s="56"/>
      <c r="D114" s="56"/>
      <c r="E114" s="56"/>
      <c r="F114" s="56"/>
      <c r="G114" s="56"/>
      <c r="H114" s="56"/>
      <c r="I114" s="56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45"/>
      <c r="Y114" s="45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</row>
    <row r="115" spans="2:39" ht="15.75" customHeight="1" x14ac:dyDescent="0.3">
      <c r="B115" s="57"/>
      <c r="C115" s="57"/>
      <c r="D115" s="57"/>
      <c r="E115" s="57"/>
      <c r="F115" s="57"/>
      <c r="G115" s="57"/>
      <c r="H115" s="57"/>
      <c r="I115" s="57"/>
      <c r="J115" s="78"/>
      <c r="K115" s="78"/>
      <c r="L115" s="78"/>
      <c r="M115" s="78"/>
      <c r="N115" s="78"/>
      <c r="O115" s="78"/>
      <c r="P115" s="19"/>
      <c r="Q115" s="19"/>
      <c r="R115" s="19"/>
      <c r="S115" s="19"/>
      <c r="T115" s="19"/>
      <c r="U115" s="19"/>
      <c r="V115" s="19"/>
      <c r="W115" s="19"/>
      <c r="X115" s="46"/>
      <c r="Y115" s="46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</row>
    <row r="116" spans="2:39" ht="15.75" customHeight="1" x14ac:dyDescent="0.3">
      <c r="B116" s="56"/>
      <c r="C116" s="56"/>
      <c r="D116" s="56"/>
      <c r="E116" s="56"/>
      <c r="F116" s="56"/>
      <c r="G116" s="56"/>
      <c r="H116" s="56"/>
      <c r="I116" s="56"/>
      <c r="J116" s="80"/>
      <c r="K116" s="80"/>
      <c r="L116" s="80"/>
      <c r="M116" s="80"/>
      <c r="N116" s="80"/>
      <c r="O116" s="80"/>
      <c r="P116" s="20"/>
      <c r="Q116" s="20"/>
      <c r="R116" s="20"/>
      <c r="S116" s="20"/>
      <c r="T116" s="20"/>
      <c r="U116" s="20"/>
      <c r="V116" s="20"/>
      <c r="W116" s="20"/>
      <c r="X116" s="21"/>
      <c r="Y116" s="21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</row>
    <row r="117" spans="2:39" ht="15.75" customHeight="1" x14ac:dyDescent="0.3">
      <c r="B117" s="84"/>
      <c r="C117" s="84"/>
      <c r="D117" s="84"/>
      <c r="E117" s="84"/>
      <c r="F117" s="84"/>
      <c r="G117" s="84"/>
      <c r="H117" s="84"/>
      <c r="I117" s="84"/>
      <c r="J117" s="49"/>
      <c r="K117" s="49"/>
      <c r="L117" s="49"/>
      <c r="M117" s="49"/>
      <c r="N117" s="49"/>
      <c r="O117" s="49"/>
      <c r="P117" s="19"/>
      <c r="Q117" s="19"/>
      <c r="R117" s="19"/>
      <c r="S117" s="19"/>
      <c r="T117" s="19"/>
      <c r="U117" s="19"/>
      <c r="V117" s="19"/>
      <c r="W117" s="19"/>
      <c r="X117" s="21"/>
      <c r="Y117" s="21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</row>
    <row r="118" spans="2:39" ht="15.75" customHeight="1" x14ac:dyDescent="0.3">
      <c r="B118" s="85"/>
      <c r="C118" s="85"/>
      <c r="D118" s="85"/>
      <c r="E118" s="85"/>
      <c r="F118" s="85"/>
      <c r="G118" s="85"/>
      <c r="H118" s="85"/>
      <c r="I118" s="85"/>
      <c r="J118" s="79"/>
      <c r="K118" s="79"/>
      <c r="L118" s="79"/>
      <c r="M118" s="79"/>
      <c r="N118" s="79"/>
      <c r="O118" s="79"/>
      <c r="P118" s="20"/>
      <c r="Q118" s="20"/>
      <c r="R118" s="20"/>
      <c r="S118" s="20"/>
      <c r="T118" s="20"/>
      <c r="U118" s="20"/>
      <c r="V118" s="20"/>
      <c r="W118" s="20"/>
      <c r="X118" s="21"/>
      <c r="Y118" s="21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</row>
    <row r="119" spans="2:39" ht="15.75" customHeight="1" x14ac:dyDescent="0.3">
      <c r="B119" s="58"/>
      <c r="C119" s="58"/>
      <c r="D119" s="58"/>
      <c r="E119" s="58"/>
      <c r="F119" s="58"/>
      <c r="G119" s="58"/>
      <c r="H119" s="58"/>
      <c r="I119" s="58"/>
      <c r="J119" s="77"/>
      <c r="K119" s="77"/>
      <c r="L119" s="77"/>
      <c r="M119" s="77"/>
      <c r="N119" s="77"/>
      <c r="O119" s="77"/>
      <c r="P119" s="19"/>
      <c r="Q119" s="19"/>
      <c r="R119" s="19"/>
      <c r="S119" s="19"/>
      <c r="T119" s="19"/>
      <c r="U119" s="19"/>
      <c r="V119" s="19"/>
      <c r="W119" s="19"/>
      <c r="X119" s="21"/>
      <c r="Y119" s="21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</row>
    <row r="120" spans="2:39" ht="15.75" customHeight="1" x14ac:dyDescent="0.3">
      <c r="B120" s="86"/>
      <c r="C120" s="86"/>
      <c r="D120" s="86"/>
      <c r="E120" s="86"/>
      <c r="F120" s="86"/>
      <c r="G120" s="86"/>
      <c r="H120" s="86"/>
      <c r="I120" s="86"/>
      <c r="J120" s="79"/>
      <c r="K120" s="79"/>
      <c r="L120" s="79"/>
      <c r="M120" s="79"/>
      <c r="N120" s="79"/>
      <c r="O120" s="79"/>
      <c r="P120" s="20"/>
      <c r="Q120" s="20"/>
      <c r="R120" s="20"/>
      <c r="S120" s="20"/>
      <c r="T120" s="20"/>
      <c r="U120" s="20"/>
      <c r="V120" s="20"/>
      <c r="W120" s="20"/>
      <c r="X120" s="46"/>
      <c r="Y120" s="46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</row>
    <row r="121" spans="2:39" ht="15.75" customHeight="1" x14ac:dyDescent="0.3">
      <c r="B121" s="56"/>
      <c r="C121" s="56"/>
      <c r="D121" s="56"/>
      <c r="E121" s="56"/>
      <c r="F121" s="56"/>
      <c r="G121" s="56"/>
      <c r="H121" s="56"/>
      <c r="I121" s="56"/>
      <c r="J121" s="77"/>
      <c r="K121" s="77"/>
      <c r="L121" s="77"/>
      <c r="M121" s="77"/>
      <c r="N121" s="77"/>
      <c r="O121" s="77"/>
      <c r="P121" s="19"/>
      <c r="Q121" s="19"/>
      <c r="R121" s="19"/>
      <c r="S121" s="19"/>
      <c r="T121" s="19"/>
      <c r="U121" s="19"/>
      <c r="V121" s="19"/>
      <c r="W121" s="19"/>
      <c r="X121" s="21"/>
      <c r="Y121" s="21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</row>
    <row r="122" spans="2:39" ht="15.75" customHeight="1" x14ac:dyDescent="0.3">
      <c r="B122" s="84"/>
      <c r="C122" s="84"/>
      <c r="D122" s="84"/>
      <c r="E122" s="84"/>
      <c r="F122" s="84"/>
      <c r="G122" s="84"/>
      <c r="H122" s="84"/>
      <c r="I122" s="84"/>
      <c r="J122" s="80"/>
      <c r="K122" s="80"/>
      <c r="L122" s="80"/>
      <c r="M122" s="80"/>
      <c r="N122" s="80"/>
      <c r="O122" s="80"/>
      <c r="P122" s="20"/>
      <c r="Q122" s="20"/>
      <c r="R122" s="20"/>
      <c r="S122" s="20"/>
      <c r="T122" s="20"/>
      <c r="U122" s="20"/>
      <c r="V122" s="20"/>
      <c r="W122" s="20"/>
      <c r="X122" s="21"/>
      <c r="Y122" s="21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</row>
    <row r="123" spans="2:39" ht="15.75" customHeight="1" x14ac:dyDescent="0.3">
      <c r="B123" s="87"/>
      <c r="C123" s="87"/>
      <c r="D123" s="87"/>
      <c r="E123" s="87"/>
      <c r="F123" s="87"/>
      <c r="G123" s="87"/>
      <c r="H123" s="87"/>
      <c r="I123" s="87"/>
      <c r="J123" s="77"/>
      <c r="K123" s="77"/>
      <c r="L123" s="77"/>
      <c r="M123" s="77"/>
      <c r="N123" s="77"/>
      <c r="O123" s="77"/>
      <c r="P123" s="19"/>
      <c r="Q123" s="19"/>
      <c r="R123" s="19"/>
      <c r="S123" s="19"/>
      <c r="T123" s="19"/>
      <c r="U123" s="19"/>
      <c r="V123" s="19"/>
      <c r="W123" s="19"/>
      <c r="X123" s="21"/>
      <c r="Y123" s="21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</row>
    <row r="124" spans="2:39" ht="15.75" customHeight="1" x14ac:dyDescent="0.3">
      <c r="B124" s="88"/>
      <c r="C124" s="88"/>
      <c r="D124" s="88"/>
      <c r="E124" s="88"/>
      <c r="F124" s="88"/>
      <c r="G124" s="88"/>
      <c r="H124" s="88"/>
      <c r="I124" s="88"/>
      <c r="J124" s="78"/>
      <c r="K124" s="78"/>
      <c r="L124" s="78"/>
      <c r="M124" s="78"/>
      <c r="N124" s="78"/>
      <c r="O124" s="78"/>
      <c r="P124" s="19"/>
      <c r="Q124" s="19"/>
      <c r="R124" s="19"/>
      <c r="S124" s="19"/>
      <c r="T124" s="19"/>
      <c r="U124" s="19"/>
      <c r="V124" s="19"/>
      <c r="W124" s="19"/>
      <c r="X124" s="21"/>
      <c r="Y124" s="21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</row>
    <row r="125" spans="2:39" ht="15.75" customHeight="1" x14ac:dyDescent="0.3">
      <c r="B125" s="87"/>
      <c r="C125" s="87"/>
      <c r="D125" s="87"/>
      <c r="E125" s="87"/>
      <c r="F125" s="87"/>
      <c r="G125" s="87"/>
      <c r="H125" s="87"/>
      <c r="I125" s="87"/>
      <c r="J125" s="80"/>
      <c r="K125" s="80"/>
      <c r="L125" s="80"/>
      <c r="M125" s="80"/>
      <c r="N125" s="80"/>
      <c r="O125" s="80"/>
      <c r="P125" s="20"/>
      <c r="Q125" s="20"/>
      <c r="R125" s="20"/>
      <c r="S125" s="20"/>
      <c r="T125" s="20"/>
      <c r="U125" s="20"/>
      <c r="V125" s="20"/>
      <c r="W125" s="20"/>
      <c r="X125" s="46"/>
      <c r="Y125" s="46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</row>
    <row r="126" spans="2:39" ht="15.75" customHeight="1" x14ac:dyDescent="0.3">
      <c r="B126" s="84"/>
      <c r="C126" s="84"/>
      <c r="D126" s="84"/>
      <c r="E126" s="84"/>
      <c r="F126" s="84"/>
      <c r="G126" s="84"/>
      <c r="H126" s="84"/>
      <c r="I126" s="84"/>
      <c r="J126" s="81"/>
      <c r="K126" s="81"/>
      <c r="L126" s="81"/>
      <c r="M126" s="81"/>
      <c r="N126" s="81"/>
      <c r="O126" s="81"/>
      <c r="P126" s="19"/>
      <c r="Q126" s="19"/>
      <c r="R126" s="19"/>
      <c r="S126" s="19"/>
      <c r="T126" s="19"/>
      <c r="U126" s="19"/>
      <c r="V126" s="19"/>
      <c r="W126" s="19"/>
      <c r="X126" s="21"/>
      <c r="Y126" s="21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</row>
    <row r="127" spans="2:39" ht="15.75" customHeight="1" x14ac:dyDescent="0.3">
      <c r="B127" s="85"/>
      <c r="C127" s="85"/>
      <c r="D127" s="85"/>
      <c r="E127" s="85"/>
      <c r="F127" s="85"/>
      <c r="G127" s="85"/>
      <c r="H127" s="85"/>
      <c r="I127" s="85"/>
      <c r="J127" s="79"/>
      <c r="K127" s="79"/>
      <c r="L127" s="79"/>
      <c r="M127" s="79"/>
      <c r="N127" s="79"/>
      <c r="O127" s="79"/>
      <c r="P127" s="20"/>
      <c r="Q127" s="20"/>
      <c r="R127" s="20"/>
      <c r="S127" s="20"/>
      <c r="T127" s="20"/>
      <c r="U127" s="20"/>
      <c r="V127" s="20"/>
      <c r="W127" s="20"/>
      <c r="X127" s="21"/>
      <c r="Y127" s="21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</row>
    <row r="128" spans="2:39" ht="15.75" customHeight="1" x14ac:dyDescent="0.3">
      <c r="B128" s="58"/>
      <c r="C128" s="58"/>
      <c r="D128" s="58"/>
      <c r="E128" s="58"/>
      <c r="F128" s="58"/>
      <c r="G128" s="58"/>
      <c r="H128" s="58"/>
      <c r="I128" s="58"/>
      <c r="J128" s="77"/>
      <c r="K128" s="77"/>
      <c r="L128" s="77"/>
      <c r="M128" s="77"/>
      <c r="N128" s="77"/>
      <c r="O128" s="77"/>
      <c r="P128" s="19"/>
      <c r="Q128" s="19"/>
      <c r="R128" s="19"/>
      <c r="S128" s="19"/>
      <c r="T128" s="19"/>
      <c r="U128" s="19"/>
      <c r="V128" s="19"/>
      <c r="W128" s="19"/>
      <c r="X128" s="21"/>
      <c r="Y128" s="21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</row>
    <row r="129" spans="2:39" ht="15.75" customHeight="1" x14ac:dyDescent="0.3">
      <c r="B129" s="86"/>
      <c r="C129" s="86"/>
      <c r="D129" s="86"/>
      <c r="E129" s="86"/>
      <c r="F129" s="86"/>
      <c r="G129" s="86"/>
      <c r="H129" s="86"/>
      <c r="I129" s="86"/>
      <c r="J129" s="79"/>
      <c r="K129" s="79"/>
      <c r="L129" s="79"/>
      <c r="M129" s="79"/>
      <c r="N129" s="79"/>
      <c r="O129" s="79"/>
      <c r="P129" s="20"/>
      <c r="Q129" s="20"/>
      <c r="R129" s="20"/>
      <c r="S129" s="20"/>
      <c r="T129" s="20"/>
      <c r="U129" s="20"/>
      <c r="V129" s="20"/>
      <c r="W129" s="20"/>
      <c r="X129" s="21"/>
      <c r="Y129" s="21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</row>
    <row r="130" spans="2:39" ht="15.75" customHeight="1" x14ac:dyDescent="0.3">
      <c r="B130" s="56"/>
      <c r="C130" s="56"/>
      <c r="D130" s="56"/>
      <c r="E130" s="56"/>
      <c r="F130" s="56"/>
      <c r="G130" s="56"/>
      <c r="H130" s="56"/>
      <c r="I130" s="56"/>
      <c r="J130" s="77"/>
      <c r="K130" s="77"/>
      <c r="L130" s="77"/>
      <c r="M130" s="77"/>
      <c r="N130" s="77"/>
      <c r="O130" s="77"/>
      <c r="P130" s="19"/>
      <c r="Q130" s="19"/>
      <c r="R130" s="19"/>
      <c r="S130" s="19"/>
      <c r="T130" s="19"/>
      <c r="U130" s="19"/>
      <c r="V130" s="19"/>
      <c r="W130" s="19"/>
      <c r="X130" s="46"/>
      <c r="Y130" s="46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</row>
    <row r="131" spans="2:39" ht="15.75" customHeight="1" x14ac:dyDescent="0.3">
      <c r="B131" s="84"/>
      <c r="C131" s="84"/>
      <c r="D131" s="84"/>
      <c r="E131" s="84"/>
      <c r="F131" s="84"/>
      <c r="G131" s="84"/>
      <c r="H131" s="84"/>
      <c r="I131" s="84"/>
      <c r="J131" s="80"/>
      <c r="K131" s="80"/>
      <c r="L131" s="80"/>
      <c r="M131" s="80"/>
      <c r="N131" s="80"/>
      <c r="O131" s="80"/>
      <c r="P131" s="20"/>
      <c r="Q131" s="20"/>
      <c r="R131" s="20"/>
      <c r="S131" s="20"/>
      <c r="T131" s="20"/>
      <c r="U131" s="20"/>
      <c r="V131" s="20"/>
      <c r="W131" s="20"/>
      <c r="X131" s="21"/>
      <c r="Y131" s="21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</row>
    <row r="132" spans="2:39" ht="15.75" customHeight="1" x14ac:dyDescent="0.3">
      <c r="B132" s="56"/>
      <c r="C132" s="56"/>
      <c r="D132" s="56"/>
      <c r="E132" s="56"/>
      <c r="F132" s="56"/>
      <c r="G132" s="56"/>
      <c r="H132" s="56"/>
      <c r="I132" s="56"/>
      <c r="J132" s="77"/>
      <c r="K132" s="77"/>
      <c r="L132" s="77"/>
      <c r="M132" s="77"/>
      <c r="N132" s="77"/>
      <c r="O132" s="77"/>
      <c r="P132" s="19"/>
      <c r="Q132" s="19"/>
      <c r="R132" s="19"/>
      <c r="S132" s="19"/>
      <c r="T132" s="19"/>
      <c r="U132" s="19"/>
      <c r="V132" s="19"/>
      <c r="W132" s="19"/>
      <c r="X132" s="47"/>
      <c r="Y132" s="47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</row>
    <row r="133" spans="2:39" x14ac:dyDescent="0.3">
      <c r="B133" s="57"/>
      <c r="C133" s="57"/>
      <c r="D133" s="57"/>
      <c r="E133" s="57"/>
      <c r="F133" s="57"/>
      <c r="G133" s="57"/>
      <c r="H133" s="57"/>
      <c r="I133" s="57"/>
      <c r="J133" s="78"/>
      <c r="K133" s="78"/>
      <c r="L133" s="78"/>
      <c r="M133" s="78"/>
      <c r="N133" s="78"/>
      <c r="O133" s="78"/>
      <c r="P133" s="19"/>
      <c r="Q133" s="19"/>
      <c r="R133" s="19"/>
      <c r="S133" s="19"/>
      <c r="T133" s="19"/>
      <c r="U133" s="19"/>
      <c r="V133" s="19"/>
      <c r="W133" s="19"/>
      <c r="X133" s="48"/>
      <c r="Y133" s="48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</row>
    <row r="134" spans="2:39" ht="15.75" customHeight="1" x14ac:dyDescent="0.3">
      <c r="B134" s="56"/>
      <c r="C134" s="56"/>
      <c r="D134" s="56"/>
      <c r="E134" s="56"/>
      <c r="F134" s="56"/>
      <c r="G134" s="56"/>
      <c r="H134" s="56"/>
      <c r="I134" s="56"/>
      <c r="J134" s="80"/>
      <c r="K134" s="80"/>
      <c r="L134" s="80"/>
      <c r="M134" s="80"/>
      <c r="N134" s="80"/>
      <c r="O134" s="80"/>
      <c r="P134" s="20"/>
      <c r="Q134" s="20"/>
      <c r="R134" s="20"/>
      <c r="S134" s="20"/>
      <c r="T134" s="20"/>
      <c r="U134" s="20"/>
      <c r="V134" s="20"/>
      <c r="W134" s="20"/>
      <c r="X134" s="21"/>
      <c r="Y134" s="21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</row>
    <row r="135" spans="2:39" ht="15.75" customHeight="1" x14ac:dyDescent="0.3">
      <c r="B135" s="84"/>
      <c r="C135" s="84"/>
      <c r="D135" s="84"/>
      <c r="E135" s="84"/>
      <c r="F135" s="84"/>
      <c r="G135" s="84"/>
      <c r="H135" s="84"/>
      <c r="I135" s="84"/>
      <c r="J135" s="81"/>
      <c r="K135" s="81"/>
      <c r="L135" s="81"/>
      <c r="M135" s="81"/>
      <c r="N135" s="81"/>
      <c r="O135" s="81"/>
      <c r="P135" s="19"/>
      <c r="Q135" s="19"/>
      <c r="R135" s="19"/>
      <c r="S135" s="19"/>
      <c r="T135" s="19"/>
      <c r="U135" s="19"/>
      <c r="V135" s="19"/>
      <c r="W135" s="19"/>
      <c r="X135" s="46"/>
      <c r="Y135" s="46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</row>
    <row r="136" spans="2:39" ht="15.75" customHeight="1" x14ac:dyDescent="0.3">
      <c r="B136" s="85"/>
      <c r="C136" s="85"/>
      <c r="D136" s="85"/>
      <c r="E136" s="85"/>
      <c r="F136" s="85"/>
      <c r="G136" s="85"/>
      <c r="H136" s="85"/>
      <c r="I136" s="85"/>
      <c r="J136" s="79"/>
      <c r="K136" s="79"/>
      <c r="L136" s="79"/>
      <c r="M136" s="79"/>
      <c r="N136" s="79"/>
      <c r="O136" s="79"/>
      <c r="P136" s="20"/>
      <c r="Q136" s="20"/>
      <c r="R136" s="20"/>
      <c r="S136" s="20"/>
      <c r="T136" s="20"/>
      <c r="U136" s="20"/>
      <c r="V136" s="20"/>
      <c r="W136" s="20"/>
      <c r="X136" s="21"/>
      <c r="Y136" s="21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</row>
    <row r="137" spans="2:39" ht="15.75" customHeight="1" x14ac:dyDescent="0.3">
      <c r="B137" s="58"/>
      <c r="C137" s="58"/>
      <c r="D137" s="58"/>
      <c r="E137" s="58"/>
      <c r="F137" s="58"/>
      <c r="G137" s="58"/>
      <c r="H137" s="58"/>
      <c r="I137" s="58"/>
      <c r="J137" s="77"/>
      <c r="K137" s="77"/>
      <c r="L137" s="77"/>
      <c r="M137" s="77"/>
      <c r="N137" s="77"/>
      <c r="O137" s="77"/>
      <c r="P137" s="19"/>
      <c r="Q137" s="19"/>
      <c r="R137" s="19"/>
      <c r="S137" s="19"/>
      <c r="T137" s="19"/>
      <c r="U137" s="19"/>
      <c r="V137" s="19"/>
      <c r="W137" s="19"/>
      <c r="X137" s="46"/>
      <c r="Y137" s="46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</row>
    <row r="138" spans="2:39" ht="15.75" customHeight="1" x14ac:dyDescent="0.3">
      <c r="B138" s="14"/>
      <c r="C138" s="80"/>
      <c r="D138" s="80"/>
      <c r="E138" s="80"/>
      <c r="F138" s="80"/>
      <c r="G138" s="80"/>
      <c r="H138" s="79"/>
      <c r="I138" s="79"/>
      <c r="J138" s="79"/>
      <c r="K138" s="79"/>
      <c r="L138" s="79"/>
      <c r="M138" s="79"/>
      <c r="N138" s="79"/>
      <c r="O138" s="79"/>
      <c r="P138" s="20"/>
      <c r="Q138" s="20"/>
      <c r="R138" s="20"/>
      <c r="S138" s="20"/>
      <c r="T138" s="20"/>
      <c r="U138" s="20"/>
      <c r="V138" s="20"/>
      <c r="W138" s="20"/>
      <c r="X138" s="21"/>
      <c r="Y138" s="21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</row>
    <row r="139" spans="2:39" ht="15.75" customHeight="1" x14ac:dyDescent="0.3">
      <c r="B139" s="14"/>
      <c r="C139" s="20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19"/>
      <c r="Q139" s="19"/>
      <c r="R139" s="19"/>
      <c r="S139" s="19"/>
      <c r="T139" s="19"/>
      <c r="U139" s="19"/>
      <c r="V139" s="19"/>
      <c r="W139" s="19"/>
      <c r="X139" s="46"/>
      <c r="Y139" s="46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</row>
    <row r="140" spans="2:39" ht="15.75" customHeight="1" x14ac:dyDescent="0.3">
      <c r="B140" s="14"/>
      <c r="C140" s="14"/>
      <c r="D140" s="14"/>
      <c r="E140" s="2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20"/>
      <c r="Q140" s="20"/>
      <c r="R140" s="20"/>
      <c r="S140" s="20"/>
      <c r="T140" s="20"/>
      <c r="U140" s="20"/>
      <c r="V140" s="20"/>
      <c r="W140" s="20"/>
      <c r="X140" s="21"/>
      <c r="Y140" s="21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</row>
    <row r="141" spans="2:39" ht="15.75" customHeight="1" x14ac:dyDescent="0.3">
      <c r="C141" s="14"/>
      <c r="D141" s="14"/>
      <c r="E141" s="14"/>
      <c r="F141" s="20"/>
      <c r="G141" s="77"/>
      <c r="H141" s="77"/>
      <c r="I141" s="77"/>
      <c r="J141" s="77"/>
      <c r="K141" s="77"/>
      <c r="L141" s="77"/>
      <c r="M141" s="77"/>
      <c r="N141" s="77"/>
      <c r="O141" s="77"/>
      <c r="P141" s="55"/>
      <c r="Q141" s="55"/>
      <c r="R141" s="55"/>
      <c r="S141" s="55"/>
      <c r="T141" s="55"/>
      <c r="U141" s="55"/>
      <c r="V141" s="55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</row>
    <row r="142" spans="2:39" x14ac:dyDescent="0.3">
      <c r="C142" s="14"/>
      <c r="D142" s="14"/>
      <c r="E142" s="14"/>
      <c r="F142" s="14"/>
      <c r="G142" s="57"/>
      <c r="H142" s="55"/>
      <c r="I142" s="55"/>
      <c r="J142" s="55"/>
      <c r="K142" s="55"/>
      <c r="L142" s="55"/>
      <c r="M142" s="55"/>
      <c r="N142" s="55"/>
      <c r="O142" s="56"/>
      <c r="P142" s="55"/>
      <c r="Q142" s="55"/>
      <c r="R142" s="55"/>
      <c r="S142" s="55"/>
      <c r="T142" s="55"/>
      <c r="U142" s="55"/>
      <c r="V142" s="55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</row>
    <row r="143" spans="2:39" x14ac:dyDescent="0.3">
      <c r="C143" s="14"/>
      <c r="D143" s="14"/>
      <c r="E143" s="14"/>
      <c r="F143" s="14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</row>
    <row r="144" spans="2:39" x14ac:dyDescent="0.3"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</row>
    <row r="145" spans="3:35" x14ac:dyDescent="0.3"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</row>
    <row r="146" spans="3:35" x14ac:dyDescent="0.3"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</row>
    <row r="147" spans="3:35" x14ac:dyDescent="0.3"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</row>
    <row r="148" spans="3:35" x14ac:dyDescent="0.3"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</row>
    <row r="149" spans="3:35" x14ac:dyDescent="0.3"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</row>
    <row r="150" spans="3:35" x14ac:dyDescent="0.3"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</row>
    <row r="151" spans="3:35" x14ac:dyDescent="0.3"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</row>
    <row r="152" spans="3:35" x14ac:dyDescent="0.3"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</row>
    <row r="153" spans="3:35" x14ac:dyDescent="0.3"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</row>
    <row r="154" spans="3:35" x14ac:dyDescent="0.3"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</row>
    <row r="155" spans="3:35" x14ac:dyDescent="0.3"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</row>
    <row r="156" spans="3:35" x14ac:dyDescent="0.3"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</row>
    <row r="157" spans="3:35" x14ac:dyDescent="0.3"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</row>
    <row r="158" spans="3:35" x14ac:dyDescent="0.3"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</row>
    <row r="159" spans="3:35" x14ac:dyDescent="0.3"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</row>
    <row r="160" spans="3:35" x14ac:dyDescent="0.3"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</row>
    <row r="161" spans="5:35" x14ac:dyDescent="0.3"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</row>
    <row r="162" spans="5:35" x14ac:dyDescent="0.3"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</row>
    <row r="163" spans="5:35" x14ac:dyDescent="0.3"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</row>
    <row r="164" spans="5:35" x14ac:dyDescent="0.3"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</row>
    <row r="165" spans="5:35" x14ac:dyDescent="0.3"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</row>
    <row r="166" spans="5:35" x14ac:dyDescent="0.3"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</row>
    <row r="167" spans="5:35" x14ac:dyDescent="0.3"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</row>
    <row r="168" spans="5:35" x14ac:dyDescent="0.3"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</row>
    <row r="169" spans="5:35" x14ac:dyDescent="0.3"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</row>
    <row r="170" spans="5:35" x14ac:dyDescent="0.3"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</row>
    <row r="171" spans="5:35" x14ac:dyDescent="0.3"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</row>
    <row r="172" spans="5:35" x14ac:dyDescent="0.3"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</row>
    <row r="173" spans="5:35" x14ac:dyDescent="0.3"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</row>
    <row r="174" spans="5:35" x14ac:dyDescent="0.3"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</row>
    <row r="175" spans="5:35" x14ac:dyDescent="0.3"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</row>
    <row r="176" spans="5:35" x14ac:dyDescent="0.3"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</row>
    <row r="177" spans="5:35" x14ac:dyDescent="0.3"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</row>
    <row r="178" spans="5:35" x14ac:dyDescent="0.3"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</row>
    <row r="179" spans="5:35" x14ac:dyDescent="0.3"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</row>
    <row r="180" spans="5:35" x14ac:dyDescent="0.3"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</row>
    <row r="181" spans="5:35" x14ac:dyDescent="0.3"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</row>
    <row r="182" spans="5:35" x14ac:dyDescent="0.3"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</row>
    <row r="183" spans="5:35" x14ac:dyDescent="0.3"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</row>
    <row r="184" spans="5:35" x14ac:dyDescent="0.3"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</row>
    <row r="185" spans="5:35" x14ac:dyDescent="0.3"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</row>
    <row r="186" spans="5:35" x14ac:dyDescent="0.3"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</row>
    <row r="187" spans="5:35" x14ac:dyDescent="0.3"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</row>
    <row r="188" spans="5:35" x14ac:dyDescent="0.3"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</row>
    <row r="189" spans="5:35" x14ac:dyDescent="0.3"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</row>
    <row r="190" spans="5:35" x14ac:dyDescent="0.3"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</row>
    <row r="191" spans="5:35" x14ac:dyDescent="0.3"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</row>
    <row r="192" spans="5:35" x14ac:dyDescent="0.3"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</row>
    <row r="193" spans="5:35" x14ac:dyDescent="0.3"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</row>
    <row r="194" spans="5:35" x14ac:dyDescent="0.3"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</row>
    <row r="195" spans="5:35" x14ac:dyDescent="0.3"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</row>
    <row r="196" spans="5:35" x14ac:dyDescent="0.3"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</row>
    <row r="197" spans="5:35" x14ac:dyDescent="0.3"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</row>
    <row r="198" spans="5:35" x14ac:dyDescent="0.3"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</row>
    <row r="199" spans="5:35" x14ac:dyDescent="0.3"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</row>
    <row r="200" spans="5:35" x14ac:dyDescent="0.3"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</row>
    <row r="201" spans="5:35" x14ac:dyDescent="0.3"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</row>
    <row r="202" spans="5:35" x14ac:dyDescent="0.3"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</row>
    <row r="203" spans="5:35" x14ac:dyDescent="0.3"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</row>
    <row r="204" spans="5:35" x14ac:dyDescent="0.3"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</row>
    <row r="205" spans="5:35" x14ac:dyDescent="0.3"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</row>
    <row r="206" spans="5:35" x14ac:dyDescent="0.3"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</row>
    <row r="207" spans="5:35" x14ac:dyDescent="0.3"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</row>
    <row r="208" spans="5:35" x14ac:dyDescent="0.3"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</row>
    <row r="209" spans="5:35" x14ac:dyDescent="0.3"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</row>
    <row r="210" spans="5:35" x14ac:dyDescent="0.3"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</row>
    <row r="211" spans="5:35" x14ac:dyDescent="0.3"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</row>
    <row r="212" spans="5:35" x14ac:dyDescent="0.3"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</row>
    <row r="213" spans="5:35" x14ac:dyDescent="0.3"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</row>
    <row r="214" spans="5:35" x14ac:dyDescent="0.3"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</row>
    <row r="215" spans="5:35" x14ac:dyDescent="0.3"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</row>
    <row r="216" spans="5:35" x14ac:dyDescent="0.3"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</row>
    <row r="217" spans="5:35" x14ac:dyDescent="0.3"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</row>
    <row r="218" spans="5:35" x14ac:dyDescent="0.3"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</row>
    <row r="219" spans="5:35" x14ac:dyDescent="0.3"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</row>
    <row r="220" spans="5:35" x14ac:dyDescent="0.3"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</row>
    <row r="221" spans="5:35" x14ac:dyDescent="0.3"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</row>
    <row r="222" spans="5:35" x14ac:dyDescent="0.3"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</row>
    <row r="223" spans="5:35" x14ac:dyDescent="0.3"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</row>
    <row r="224" spans="5:35" x14ac:dyDescent="0.3"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</row>
    <row r="225" spans="5:35" x14ac:dyDescent="0.3"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</row>
    <row r="226" spans="5:35" x14ac:dyDescent="0.3"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</row>
    <row r="227" spans="5:35" x14ac:dyDescent="0.3"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</row>
    <row r="228" spans="5:35" x14ac:dyDescent="0.3"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</row>
    <row r="229" spans="5:35" x14ac:dyDescent="0.3"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</row>
    <row r="230" spans="5:35" x14ac:dyDescent="0.3"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</row>
    <row r="231" spans="5:35" x14ac:dyDescent="0.3"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</row>
    <row r="232" spans="5:35" x14ac:dyDescent="0.3"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</row>
    <row r="233" spans="5:35" x14ac:dyDescent="0.3"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</row>
    <row r="234" spans="5:35" x14ac:dyDescent="0.3"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</row>
    <row r="235" spans="5:35" x14ac:dyDescent="0.3"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</row>
    <row r="236" spans="5:35" x14ac:dyDescent="0.3"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</row>
  </sheetData>
  <mergeCells count="84">
    <mergeCell ref="A88:M88"/>
    <mergeCell ref="E60:G60"/>
    <mergeCell ref="H60:J60"/>
    <mergeCell ref="K60:M60"/>
    <mergeCell ref="A66:M66"/>
    <mergeCell ref="A69:M69"/>
    <mergeCell ref="A72:M72"/>
    <mergeCell ref="G111:H111"/>
    <mergeCell ref="J109:M109"/>
    <mergeCell ref="J108:M108"/>
    <mergeCell ref="J110:M110"/>
    <mergeCell ref="J111:M111"/>
    <mergeCell ref="A75:M75"/>
    <mergeCell ref="A105:M105"/>
    <mergeCell ref="A79:M79"/>
    <mergeCell ref="A82:M82"/>
    <mergeCell ref="A85:M85"/>
    <mergeCell ref="B56:D56"/>
    <mergeCell ref="A107:E108"/>
    <mergeCell ref="A110:E111"/>
    <mergeCell ref="G108:H108"/>
    <mergeCell ref="G110:H110"/>
    <mergeCell ref="G109:H109"/>
    <mergeCell ref="A92:M92"/>
    <mergeCell ref="A95:M95"/>
    <mergeCell ref="A98:M98"/>
    <mergeCell ref="A101:M101"/>
    <mergeCell ref="A49:M49"/>
    <mergeCell ref="A51:M51"/>
    <mergeCell ref="B54:D55"/>
    <mergeCell ref="A54:A55"/>
    <mergeCell ref="E54:G54"/>
    <mergeCell ref="K54:M54"/>
    <mergeCell ref="H54:J54"/>
    <mergeCell ref="A7:A8"/>
    <mergeCell ref="B31:D32"/>
    <mergeCell ref="B33:D33"/>
    <mergeCell ref="B23:M23"/>
    <mergeCell ref="A31:A32"/>
    <mergeCell ref="E31:G31"/>
    <mergeCell ref="B26:M26"/>
    <mergeCell ref="B24:M24"/>
    <mergeCell ref="H31:J31"/>
    <mergeCell ref="K31:M31"/>
    <mergeCell ref="A11:A12"/>
    <mergeCell ref="R31:T31"/>
    <mergeCell ref="B25:M25"/>
    <mergeCell ref="U31:W31"/>
    <mergeCell ref="A6:M6"/>
    <mergeCell ref="E12:M12"/>
    <mergeCell ref="B15:M15"/>
    <mergeCell ref="B16:M16"/>
    <mergeCell ref="E8:M8"/>
    <mergeCell ref="E10:M10"/>
    <mergeCell ref="O103:X103"/>
    <mergeCell ref="B103:M103"/>
    <mergeCell ref="X31:Z31"/>
    <mergeCell ref="A13:M13"/>
    <mergeCell ref="B57:D57"/>
    <mergeCell ref="J1:M4"/>
    <mergeCell ref="A5:M5"/>
    <mergeCell ref="A9:A10"/>
    <mergeCell ref="E7:AJ7"/>
    <mergeCell ref="E9:AJ9"/>
    <mergeCell ref="B40:D40"/>
    <mergeCell ref="B41:D41"/>
    <mergeCell ref="B42:D42"/>
    <mergeCell ref="B43:D43"/>
    <mergeCell ref="O102:AG102"/>
    <mergeCell ref="E11:M11"/>
    <mergeCell ref="O49:AM49"/>
    <mergeCell ref="B20:BM20"/>
    <mergeCell ref="B17:M17"/>
    <mergeCell ref="B48:D48"/>
    <mergeCell ref="B44:D44"/>
    <mergeCell ref="B45:D45"/>
    <mergeCell ref="B46:D46"/>
    <mergeCell ref="B47:D47"/>
    <mergeCell ref="B34:D34"/>
    <mergeCell ref="B35:D35"/>
    <mergeCell ref="B36:D36"/>
    <mergeCell ref="B37:D37"/>
    <mergeCell ref="B38:D38"/>
    <mergeCell ref="B39:D39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HomeUser</cp:lastModifiedBy>
  <cp:lastPrinted>2019-02-06T08:46:29Z</cp:lastPrinted>
  <dcterms:created xsi:type="dcterms:W3CDTF">2018-12-28T08:43:53Z</dcterms:created>
  <dcterms:modified xsi:type="dcterms:W3CDTF">2020-03-02T12:35:11Z</dcterms:modified>
</cp:coreProperties>
</file>